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10 ... inspekční činnost a dozor při provádění protikorozní ochrany na ocelových konstrukcích SMT - MB\01_ZD\"/>
    </mc:Choice>
  </mc:AlternateContent>
  <xr:revisionPtr revIDLastSave="0" documentId="8_{BB5142CB-DA72-4F47-ACFF-0E2A70629534}" xr6:coauthVersionLast="46" xr6:coauthVersionMax="46" xr10:uidLastSave="{00000000-0000-0000-0000-000000000000}"/>
  <bookViews>
    <workbookView xWindow="28680" yWindow="-120" windowWidth="29040" windowHeight="15840" activeTab="2" xr2:uid="{00000000-000D-0000-FFFF-FFFF00000000}"/>
  </bookViews>
  <sheets>
    <sheet name="Rekapitulace stavby" sheetId="1" r:id="rId1"/>
    <sheet name="SO - 01 - Most v km 32,54..." sheetId="2" r:id="rId2"/>
    <sheet name="SO - 02 - Most v km 3,949..." sheetId="3" r:id="rId3"/>
  </sheets>
  <definedNames>
    <definedName name="_xlnm._FilterDatabase" localSheetId="1" hidden="1">'SO - 01 - Most v km 32,54...'!$C$118:$K$142</definedName>
    <definedName name="_xlnm._FilterDatabase" localSheetId="2" hidden="1">'SO - 02 - Most v km 3,949...'!$C$118:$K$142</definedName>
    <definedName name="_xlnm.Print_Titles" localSheetId="0">'Rekapitulace stavby'!$92:$92</definedName>
    <definedName name="_xlnm.Print_Titles" localSheetId="1">'SO - 01 - Most v km 32,54...'!$118:$118</definedName>
    <definedName name="_xlnm.Print_Titles" localSheetId="2">'SO - 02 - Most v km 3,949...'!$118:$118</definedName>
    <definedName name="_xlnm.Print_Area" localSheetId="0">'Rekapitulace stavby'!$D$4:$AO$76,'Rekapitulace stavby'!$C$82:$AQ$97</definedName>
    <definedName name="_xlnm.Print_Area" localSheetId="1">'SO - 01 - Most v km 32,54...'!$C$4:$J$76,'SO - 01 - Most v km 32,54...'!$C$82:$J$100,'SO - 01 - Most v km 32,54...'!$C$106:$K$142</definedName>
    <definedName name="_xlnm.Print_Area" localSheetId="2">'SO - 02 - Most v km 3,949...'!$C$4:$J$76,'SO - 02 - Most v km 3,949...'!$C$82:$J$100,'SO - 02 - Most v km 3,949...'!$C$106:$K$142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2" i="3"/>
  <c r="BH122" i="3"/>
  <c r="BG122" i="3"/>
  <c r="BF122" i="3"/>
  <c r="T122" i="3"/>
  <c r="T121" i="3"/>
  <c r="R122" i="3"/>
  <c r="R121" i="3"/>
  <c r="P122" i="3"/>
  <c r="P121" i="3"/>
  <c r="F115" i="3"/>
  <c r="F113" i="3"/>
  <c r="E111" i="3"/>
  <c r="F91" i="3"/>
  <c r="F89" i="3"/>
  <c r="E87" i="3"/>
  <c r="J24" i="3"/>
  <c r="E24" i="3"/>
  <c r="J116" i="3" s="1"/>
  <c r="J23" i="3"/>
  <c r="J21" i="3"/>
  <c r="E21" i="3"/>
  <c r="J115" i="3"/>
  <c r="J20" i="3"/>
  <c r="J18" i="3"/>
  <c r="E18" i="3"/>
  <c r="F92" i="3"/>
  <c r="J17" i="3"/>
  <c r="J12" i="3"/>
  <c r="J113" i="3"/>
  <c r="E7" i="3"/>
  <c r="E109" i="3" s="1"/>
  <c r="J37" i="2"/>
  <c r="J36" i="2"/>
  <c r="AY95" i="1"/>
  <c r="J35" i="2"/>
  <c r="AX95" i="1" s="1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T121" i="2"/>
  <c r="R122" i="2"/>
  <c r="R121" i="2" s="1"/>
  <c r="P122" i="2"/>
  <c r="P121" i="2"/>
  <c r="F115" i="2"/>
  <c r="F113" i="2"/>
  <c r="E111" i="2"/>
  <c r="F9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116" i="2" s="1"/>
  <c r="J17" i="2"/>
  <c r="J12" i="2"/>
  <c r="J113" i="2"/>
  <c r="E7" i="2"/>
  <c r="E109" i="2"/>
  <c r="L90" i="1"/>
  <c r="AM90" i="1"/>
  <c r="AM89" i="1"/>
  <c r="L89" i="1"/>
  <c r="AM87" i="1"/>
  <c r="L87" i="1"/>
  <c r="L85" i="1"/>
  <c r="L84" i="1"/>
  <c r="J139" i="3"/>
  <c r="J135" i="3"/>
  <c r="J131" i="3"/>
  <c r="J127" i="3"/>
  <c r="BK122" i="3"/>
  <c r="BK139" i="2"/>
  <c r="J135" i="2"/>
  <c r="BK131" i="2"/>
  <c r="J127" i="2"/>
  <c r="BK122" i="2"/>
  <c r="BK139" i="3"/>
  <c r="BK135" i="3"/>
  <c r="BK131" i="3"/>
  <c r="BK127" i="3"/>
  <c r="J122" i="3"/>
  <c r="J139" i="2"/>
  <c r="BK135" i="2"/>
  <c r="J131" i="2"/>
  <c r="BK127" i="2"/>
  <c r="J122" i="2"/>
  <c r="AS94" i="1"/>
  <c r="BK126" i="2" l="1"/>
  <c r="J126" i="2"/>
  <c r="J99" i="2"/>
  <c r="T126" i="2"/>
  <c r="T120" i="2" s="1"/>
  <c r="T119" i="2" s="1"/>
  <c r="P126" i="2"/>
  <c r="P120" i="2"/>
  <c r="P119" i="2" s="1"/>
  <c r="AU95" i="1" s="1"/>
  <c r="R126" i="2"/>
  <c r="R120" i="2"/>
  <c r="R119" i="2" s="1"/>
  <c r="BK126" i="3"/>
  <c r="J126" i="3"/>
  <c r="J99" i="3"/>
  <c r="P126" i="3"/>
  <c r="P120" i="3"/>
  <c r="P119" i="3"/>
  <c r="AU96" i="1"/>
  <c r="R126" i="3"/>
  <c r="R120" i="3"/>
  <c r="R119" i="3"/>
  <c r="T126" i="3"/>
  <c r="T120" i="3" s="1"/>
  <c r="T119" i="3" s="1"/>
  <c r="E85" i="2"/>
  <c r="J91" i="2"/>
  <c r="J92" i="2"/>
  <c r="BE127" i="2"/>
  <c r="BE139" i="2"/>
  <c r="BK121" i="2"/>
  <c r="BK120" i="2" s="1"/>
  <c r="J120" i="2" s="1"/>
  <c r="J97" i="2" s="1"/>
  <c r="E85" i="3"/>
  <c r="J89" i="3"/>
  <c r="J91" i="3"/>
  <c r="J92" i="3"/>
  <c r="F116" i="3"/>
  <c r="BE135" i="3"/>
  <c r="BE139" i="3"/>
  <c r="J89" i="2"/>
  <c r="F92" i="2"/>
  <c r="BE122" i="2"/>
  <c r="BE131" i="2"/>
  <c r="BE135" i="2"/>
  <c r="BE122" i="3"/>
  <c r="BE127" i="3"/>
  <c r="BE131" i="3"/>
  <c r="BK121" i="3"/>
  <c r="J121" i="3"/>
  <c r="J98" i="3" s="1"/>
  <c r="F34" i="2"/>
  <c r="BA95" i="1"/>
  <c r="J34" i="3"/>
  <c r="AW96" i="1" s="1"/>
  <c r="J34" i="2"/>
  <c r="AW95" i="1"/>
  <c r="F34" i="3"/>
  <c r="BA96" i="1" s="1"/>
  <c r="F35" i="3"/>
  <c r="BB96" i="1"/>
  <c r="F35" i="2"/>
  <c r="BB95" i="1" s="1"/>
  <c r="F36" i="3"/>
  <c r="BC96" i="1"/>
  <c r="F37" i="2"/>
  <c r="BD95" i="1" s="1"/>
  <c r="F37" i="3"/>
  <c r="BD96" i="1"/>
  <c r="F36" i="2"/>
  <c r="BC95" i="1" s="1"/>
  <c r="BK119" i="2" l="1"/>
  <c r="J119" i="2"/>
  <c r="J30" i="2" s="1"/>
  <c r="AG95" i="1" s="1"/>
  <c r="J121" i="2"/>
  <c r="J98" i="2"/>
  <c r="BK120" i="3"/>
  <c r="BK119" i="3"/>
  <c r="J119" i="3"/>
  <c r="J96" i="3"/>
  <c r="AU94" i="1"/>
  <c r="BC94" i="1"/>
  <c r="W32" i="1" s="1"/>
  <c r="J33" i="3"/>
  <c r="AV96" i="1"/>
  <c r="AT96" i="1"/>
  <c r="BB94" i="1"/>
  <c r="W31" i="1"/>
  <c r="J33" i="2"/>
  <c r="AV95" i="1"/>
  <c r="AT95" i="1" s="1"/>
  <c r="F33" i="3"/>
  <c r="AZ96" i="1"/>
  <c r="BA94" i="1"/>
  <c r="W30" i="1" s="1"/>
  <c r="F33" i="2"/>
  <c r="AZ95" i="1"/>
  <c r="BD94" i="1"/>
  <c r="W33" i="1" s="1"/>
  <c r="J39" i="2" l="1"/>
  <c r="J96" i="2"/>
  <c r="J120" i="3"/>
  <c r="J97" i="3"/>
  <c r="AN95" i="1"/>
  <c r="AZ94" i="1"/>
  <c r="W29" i="1"/>
  <c r="AX94" i="1"/>
  <c r="AY94" i="1"/>
  <c r="J30" i="3"/>
  <c r="AG96" i="1"/>
  <c r="AN96" i="1"/>
  <c r="AW94" i="1"/>
  <c r="AK30" i="1" s="1"/>
  <c r="J39" i="3" l="1"/>
  <c r="AG94" i="1"/>
  <c r="AV94" i="1"/>
  <c r="AK29" i="1"/>
  <c r="AK26" i="1" l="1"/>
  <c r="AK35" i="1"/>
  <c r="AT94" i="1"/>
  <c r="AN94" i="1" l="1"/>
</calcChain>
</file>

<file path=xl/sharedStrings.xml><?xml version="1.0" encoding="utf-8"?>
<sst xmlns="http://schemas.openxmlformats.org/spreadsheetml/2006/main" count="827" uniqueCount="160">
  <si>
    <t>Export Komplet</t>
  </si>
  <si>
    <t/>
  </si>
  <si>
    <t>2.0</t>
  </si>
  <si>
    <t>ZAMOK</t>
  </si>
  <si>
    <t>False</t>
  </si>
  <si>
    <t>{c32f290c-f839-4466-998a-0f0867a32f1d}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</si>
  <si>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</si>
  <si>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</si>
  <si>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</si>
  <si>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</si>
  <si>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</si>
  <si>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</si>
  <si>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</si>
  <si>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</si>
  <si>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03/2021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</si>
  <si>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</si>
  <si>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</si>
  <si>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SMT  2021 - inspekční činnost a dozor při provádění PKO na OK SMT</t>
  </si>
  <si>
    <t>KSO:</t>
  </si>
  <si>
    <t>CC-CZ:</t>
  </si>
  <si>
    <t>Místo:</t>
  </si>
  <si>
    <t>OŘ Ostrava</t>
  </si>
  <si>
    <t>Datum:</t>
  </si>
  <si>
    <t>15. 3. 2021</t>
  </si>
  <si>
    <t>Zadavatel:</t>
  </si>
  <si>
    <t>IČ:</t>
  </si>
  <si>
    <t>70994234</t>
  </si>
  <si>
    <t>Správa železnic s.o.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</si>
  <si>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</si>
  <si>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</si>
  <si>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</si>
  <si>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</si>
  <si>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</si>
  <si>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</si>
  <si>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</si>
  <si>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</si>
  <si>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</si>
  <si>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</si>
  <si>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</si>
  <si>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</si>
  <si>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</si>
  <si>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</si>
  <si>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</si>
  <si>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</si>
  <si>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</si>
  <si>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</si>
  <si>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</si>
  <si>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</si>
  <si>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</si>
  <si>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</si>
  <si>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</si>
  <si>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</si>
  <si>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</si>
  <si>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</si>
  <si>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</si>
  <si>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</si>
  <si>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</si>
  <si>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</si>
  <si>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</si>
  <si>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</si>
  <si>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</si>
  <si>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</si>
  <si>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</si>
  <si>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</si>
  <si>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</si>
  <si>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</si>
  <si>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</si>
  <si>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</si>
  <si>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</si>
  <si>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</si>
  <si>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</si>
  <si>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</si>
  <si>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</si>
  <si>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</si>
  <si>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</si>
  <si>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</si>
  <si>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</si>
  <si>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</si>
  <si>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</si>
  <si>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</si>
  <si>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</si>
  <si>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</si>
  <si>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- 01</t>
  </si>
  <si>
    <t>Most v km 32,544, trati Ostrava Kunčice - Ostrava Vítkovice</t>
  </si>
  <si>
    <t>STA</t>
  </si>
  <si>
    <t>1</t>
  </si>
  <si>
    <t>{0df954cb-9ffc-4d98-bb99-76a44a35d073}</t>
  </si>
  <si>
    <t>2</t>
  </si>
  <si>
    <t>SO - 02</t>
  </si>
  <si>
    <t>Most v km 3,949, trati Opava východ - Hradec nad Moravicí</t>
  </si>
  <si>
    <t>{70713ae2-de1f-46d3-94e6-507cf538d70b}</t>
  </si>
  <si>
    <t>KRYCÍ LIST SOUPISU PRACÍ</t>
  </si>
  <si>
    <t>Objekt:</t>
  </si>
  <si>
    <t>SO - 01 - Most v km 32,544, trati Ostrava Kunčice - Ostrava Vítkovice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</si>
  <si>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</si>
  <si>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</si>
  <si>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</si>
  <si>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</si>
  <si>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</si>
  <si>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</si>
  <si>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</si>
  <si>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</si>
  <si>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</si>
  <si>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</si>
  <si>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</si>
  <si>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</si>
  <si>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</si>
  <si>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</si>
  <si>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</si>
  <si>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</si>
  <si>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</si>
  <si>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</si>
  <si>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</si>
  <si>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</si>
  <si>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</si>
  <si>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</si>
  <si>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</si>
  <si>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</si>
  <si>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</si>
  <si>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</si>
  <si>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</si>
  <si>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</si>
  <si>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</si>
  <si>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</si>
  <si>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soubor</t>
  </si>
  <si>
    <t>CS ÚRS 2021 01</t>
  </si>
  <si>
    <t>1024</t>
  </si>
  <si>
    <t>-499587212</t>
  </si>
  <si>
    <t>VV</t>
  </si>
  <si>
    <t>závěrečný korozní protokol ( 2 x listinná podoba, 1x elektronická podoba - CD )</t>
  </si>
  <si>
    <t>Součet</t>
  </si>
  <si>
    <t>4</t>
  </si>
  <si>
    <t>VRN4</t>
  </si>
  <si>
    <t>Inženýrská činnost</t>
  </si>
  <si>
    <t>041903000</t>
  </si>
  <si>
    <t>Dozor jiné osoby</t>
  </si>
  <si>
    <t>m2</t>
  </si>
  <si>
    <t>-1665055309</t>
  </si>
  <si>
    <t>očištění podkladu před aplikací základního nátěru - kontrola, přejímka (včetně souvisejících nákladů - doprava, ... )</t>
  </si>
  <si>
    <t>10375,00</t>
  </si>
  <si>
    <t>3</t>
  </si>
  <si>
    <t>041903000.1</t>
  </si>
  <si>
    <t>1885648650</t>
  </si>
  <si>
    <t>základní nátěr - kontrola, přejímka ( včetně souvisejících nákladů - doprava, ... )</t>
  </si>
  <si>
    <t>041903000.2</t>
  </si>
  <si>
    <t>91110551</t>
  </si>
  <si>
    <t>mezivrstva(y), pásové nátěry - kontrola, přejímka ( včetně souvisejících nákladů - doprava, ... )</t>
  </si>
  <si>
    <t>041903000.3</t>
  </si>
  <si>
    <t>-23854508</t>
  </si>
  <si>
    <t>vrchní lak - kontrola, přejímka ( včetně souvisejících nákladů - doprava, ... )</t>
  </si>
  <si>
    <t>SO - 02 - Most v km 3,949, trati Opava východ - Hradec nad Moravicí</t>
  </si>
  <si>
    <t>1261424151</t>
  </si>
  <si>
    <t>závěrečný korozní protokol ( 2 x listinná podoba, 1 x elektronická podoba - CD )</t>
  </si>
  <si>
    <t>2042588603</t>
  </si>
  <si>
    <t>očištění podkladu před aplikací základního nátěru - kontrola, přejímka ( včetně souvisejících nákladů - doprava, ... )</t>
  </si>
  <si>
    <t xml:space="preserve">818,00 </t>
  </si>
  <si>
    <t>266189835</t>
  </si>
  <si>
    <t>-1001614255</t>
  </si>
  <si>
    <t>1007160362</t>
  </si>
  <si>
    <t>818,00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</si>
</sst>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13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38" t="s">
        <v>14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2"/>
      <c r="AQ5" s="22"/>
      <c r="AR5" s="20"/>
      <c r="BE5" s="23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0" t="s">
        <v>17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2"/>
      <c r="AQ6" s="22"/>
      <c r="AR6" s="20"/>
      <c r="BE6" s="23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36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3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36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3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3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36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36"/>
      <c r="BS13" s="17" t="s">
        <v>6</v>
      </c>
    </row>
    <row r="14" spans="1:74">
      <c r="B14" s="21"/>
      <c r="C14" s="22"/>
      <c r="D14" s="22"/>
      <c r="E14" s="241" t="s">
        <v>31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3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36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3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36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36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3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36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36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36"/>
    </row>
    <row r="23" spans="1:71" s="1" customFormat="1" ht="16.5" customHeight="1">
      <c r="B23" s="21"/>
      <c r="C23" s="22"/>
      <c r="D23" s="22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O23" s="22"/>
      <c r="AP23" s="22"/>
      <c r="AQ23" s="22"/>
      <c r="AR23" s="20"/>
      <c r="BE23" s="23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3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36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44">
        <f>ROUND(AG94,2)</f>
        <v>0</v>
      </c>
      <c r="AL26" s="245"/>
      <c r="AM26" s="245"/>
      <c r="AN26" s="245"/>
      <c r="AO26" s="245"/>
      <c r="AP26" s="36"/>
      <c r="AQ26" s="36"/>
      <c r="AR26" s="39"/>
      <c r="BE26" s="23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36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46" t="s">
        <v>38</v>
      </c>
      <c r="M28" s="246"/>
      <c r="N28" s="246"/>
      <c r="O28" s="246"/>
      <c r="P28" s="246"/>
      <c r="Q28" s="36"/>
      <c r="R28" s="36"/>
      <c r="S28" s="36"/>
      <c r="T28" s="36"/>
      <c r="U28" s="36"/>
      <c r="V28" s="36"/>
      <c r="W28" s="246" t="s">
        <v>39</v>
      </c>
      <c r="X28" s="246"/>
      <c r="Y28" s="246"/>
      <c r="Z28" s="246"/>
      <c r="AA28" s="246"/>
      <c r="AB28" s="246"/>
      <c r="AC28" s="246"/>
      <c r="AD28" s="246"/>
      <c r="AE28" s="246"/>
      <c r="AF28" s="36"/>
      <c r="AG28" s="36"/>
      <c r="AH28" s="36"/>
      <c r="AI28" s="36"/>
      <c r="AJ28" s="36"/>
      <c r="AK28" s="246" t="s">
        <v>40</v>
      </c>
      <c r="AL28" s="246"/>
      <c r="AM28" s="246"/>
      <c r="AN28" s="246"/>
      <c r="AO28" s="246"/>
      <c r="AP28" s="36"/>
      <c r="AQ28" s="36"/>
      <c r="AR28" s="39"/>
      <c r="BE28" s="236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49">
        <v>0.21</v>
      </c>
      <c r="M29" s="248"/>
      <c r="N29" s="248"/>
      <c r="O29" s="248"/>
      <c r="P29" s="248"/>
      <c r="Q29" s="41"/>
      <c r="R29" s="41"/>
      <c r="S29" s="41"/>
      <c r="T29" s="41"/>
      <c r="U29" s="41"/>
      <c r="V29" s="41"/>
      <c r="W29" s="247">
        <f>ROUND(AZ94, 2)</f>
        <v>0</v>
      </c>
      <c r="X29" s="248"/>
      <c r="Y29" s="248"/>
      <c r="Z29" s="248"/>
      <c r="AA29" s="248"/>
      <c r="AB29" s="248"/>
      <c r="AC29" s="248"/>
      <c r="AD29" s="248"/>
      <c r="AE29" s="248"/>
      <c r="AF29" s="41"/>
      <c r="AG29" s="41"/>
      <c r="AH29" s="41"/>
      <c r="AI29" s="41"/>
      <c r="AJ29" s="41"/>
      <c r="AK29" s="247">
        <f>ROUND(AV94, 2)</f>
        <v>0</v>
      </c>
      <c r="AL29" s="248"/>
      <c r="AM29" s="248"/>
      <c r="AN29" s="248"/>
      <c r="AO29" s="248"/>
      <c r="AP29" s="41"/>
      <c r="AQ29" s="41"/>
      <c r="AR29" s="42"/>
      <c r="BE29" s="237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49">
        <v>0.15</v>
      </c>
      <c r="M30" s="248"/>
      <c r="N30" s="248"/>
      <c r="O30" s="248"/>
      <c r="P30" s="248"/>
      <c r="Q30" s="41"/>
      <c r="R30" s="41"/>
      <c r="S30" s="41"/>
      <c r="T30" s="41"/>
      <c r="U30" s="41"/>
      <c r="V30" s="41"/>
      <c r="W30" s="247">
        <f>ROUND(BA94, 2)</f>
        <v>0</v>
      </c>
      <c r="X30" s="248"/>
      <c r="Y30" s="248"/>
      <c r="Z30" s="248"/>
      <c r="AA30" s="248"/>
      <c r="AB30" s="248"/>
      <c r="AC30" s="248"/>
      <c r="AD30" s="248"/>
      <c r="AE30" s="248"/>
      <c r="AF30" s="41"/>
      <c r="AG30" s="41"/>
      <c r="AH30" s="41"/>
      <c r="AI30" s="41"/>
      <c r="AJ30" s="41"/>
      <c r="AK30" s="247">
        <f>ROUND(AW94, 2)</f>
        <v>0</v>
      </c>
      <c r="AL30" s="248"/>
      <c r="AM30" s="248"/>
      <c r="AN30" s="248"/>
      <c r="AO30" s="248"/>
      <c r="AP30" s="41"/>
      <c r="AQ30" s="41"/>
      <c r="AR30" s="42"/>
      <c r="BE30" s="237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49">
        <v>0.21</v>
      </c>
      <c r="M31" s="248"/>
      <c r="N31" s="248"/>
      <c r="O31" s="248"/>
      <c r="P31" s="248"/>
      <c r="Q31" s="41"/>
      <c r="R31" s="41"/>
      <c r="S31" s="41"/>
      <c r="T31" s="41"/>
      <c r="U31" s="41"/>
      <c r="V31" s="41"/>
      <c r="W31" s="247">
        <f>ROUND(BB94, 2)</f>
        <v>0</v>
      </c>
      <c r="X31" s="248"/>
      <c r="Y31" s="248"/>
      <c r="Z31" s="248"/>
      <c r="AA31" s="248"/>
      <c r="AB31" s="248"/>
      <c r="AC31" s="248"/>
      <c r="AD31" s="248"/>
      <c r="AE31" s="248"/>
      <c r="AF31" s="41"/>
      <c r="AG31" s="41"/>
      <c r="AH31" s="41"/>
      <c r="AI31" s="41"/>
      <c r="AJ31" s="41"/>
      <c r="AK31" s="247">
        <v>0</v>
      </c>
      <c r="AL31" s="248"/>
      <c r="AM31" s="248"/>
      <c r="AN31" s="248"/>
      <c r="AO31" s="248"/>
      <c r="AP31" s="41"/>
      <c r="AQ31" s="41"/>
      <c r="AR31" s="42"/>
      <c r="BE31" s="237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49">
        <v>0.15</v>
      </c>
      <c r="M32" s="248"/>
      <c r="N32" s="248"/>
      <c r="O32" s="248"/>
      <c r="P32" s="248"/>
      <c r="Q32" s="41"/>
      <c r="R32" s="41"/>
      <c r="S32" s="41"/>
      <c r="T32" s="41"/>
      <c r="U32" s="41"/>
      <c r="V32" s="41"/>
      <c r="W32" s="247">
        <f>ROUND(BC94, 2)</f>
        <v>0</v>
      </c>
      <c r="X32" s="248"/>
      <c r="Y32" s="248"/>
      <c r="Z32" s="248"/>
      <c r="AA32" s="248"/>
      <c r="AB32" s="248"/>
      <c r="AC32" s="248"/>
      <c r="AD32" s="248"/>
      <c r="AE32" s="248"/>
      <c r="AF32" s="41"/>
      <c r="AG32" s="41"/>
      <c r="AH32" s="41"/>
      <c r="AI32" s="41"/>
      <c r="AJ32" s="41"/>
      <c r="AK32" s="247">
        <v>0</v>
      </c>
      <c r="AL32" s="248"/>
      <c r="AM32" s="248"/>
      <c r="AN32" s="248"/>
      <c r="AO32" s="248"/>
      <c r="AP32" s="41"/>
      <c r="AQ32" s="41"/>
      <c r="AR32" s="42"/>
      <c r="BE32" s="237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49">
        <v>0</v>
      </c>
      <c r="M33" s="248"/>
      <c r="N33" s="248"/>
      <c r="O33" s="248"/>
      <c r="P33" s="248"/>
      <c r="Q33" s="41"/>
      <c r="R33" s="41"/>
      <c r="S33" s="41"/>
      <c r="T33" s="41"/>
      <c r="U33" s="41"/>
      <c r="V33" s="41"/>
      <c r="W33" s="247">
        <f>ROUND(BD94, 2)</f>
        <v>0</v>
      </c>
      <c r="X33" s="248"/>
      <c r="Y33" s="248"/>
      <c r="Z33" s="248"/>
      <c r="AA33" s="248"/>
      <c r="AB33" s="248"/>
      <c r="AC33" s="248"/>
      <c r="AD33" s="248"/>
      <c r="AE33" s="248"/>
      <c r="AF33" s="41"/>
      <c r="AG33" s="41"/>
      <c r="AH33" s="41"/>
      <c r="AI33" s="41"/>
      <c r="AJ33" s="41"/>
      <c r="AK33" s="247">
        <v>0</v>
      </c>
      <c r="AL33" s="248"/>
      <c r="AM33" s="248"/>
      <c r="AN33" s="248"/>
      <c r="AO33" s="248"/>
      <c r="AP33" s="41"/>
      <c r="AQ33" s="41"/>
      <c r="AR33" s="42"/>
      <c r="BE33" s="237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36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50" t="s">
        <v>49</v>
      </c>
      <c r="Y35" s="251"/>
      <c r="Z35" s="251"/>
      <c r="AA35" s="251"/>
      <c r="AB35" s="251"/>
      <c r="AC35" s="45"/>
      <c r="AD35" s="45"/>
      <c r="AE35" s="45"/>
      <c r="AF35" s="45"/>
      <c r="AG35" s="45"/>
      <c r="AH35" s="45"/>
      <c r="AI35" s="45"/>
      <c r="AJ35" s="45"/>
      <c r="AK35" s="252">
        <f>SUM(AK26:AK33)</f>
        <v>0</v>
      </c>
      <c r="AL35" s="251"/>
      <c r="AM35" s="251"/>
      <c r="AN35" s="251"/>
      <c r="AO35" s="25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03/2021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4" t="str">
        <f>K6</f>
        <v>Údržba, opravy a odstraňování závad u SMT  2021 - inspekční činnost a dozor při provádění PKO na OK SMT</v>
      </c>
      <c r="M85" s="255"/>
      <c r="N85" s="255"/>
      <c r="O85" s="255"/>
      <c r="P85" s="255"/>
      <c r="Q85" s="255"/>
      <c r="R85" s="255"/>
      <c r="S85" s="255"/>
      <c r="T85" s="255"/>
      <c r="U85" s="255"/>
      <c r="V85" s="255"/>
      <c r="W85" s="255"/>
      <c r="X85" s="255"/>
      <c r="Y85" s="255"/>
      <c r="Z85" s="255"/>
      <c r="AA85" s="255"/>
      <c r="AB85" s="255"/>
      <c r="AC85" s="255"/>
      <c r="AD85" s="255"/>
      <c r="AE85" s="255"/>
      <c r="AF85" s="255"/>
      <c r="AG85" s="255"/>
      <c r="AH85" s="255"/>
      <c r="AI85" s="255"/>
      <c r="AJ85" s="255"/>
      <c r="AK85" s="255"/>
      <c r="AL85" s="255"/>
      <c r="AM85" s="255"/>
      <c r="AN85" s="255"/>
      <c r="AO85" s="255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OŘ Ostrava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56" t="str">
        <f>IF(AN8= "","",AN8)</f>
        <v>15. 3. 2021</v>
      </c>
      <c r="AN87" s="256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 s.o. OŘ Ostrava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57" t="str">
        <f>IF(E17="","",E17)</f>
        <v xml:space="preserve"> </v>
      </c>
      <c r="AN89" s="258"/>
      <c r="AO89" s="258"/>
      <c r="AP89" s="258"/>
      <c r="AQ89" s="36"/>
      <c r="AR89" s="39"/>
      <c r="AS89" s="259" t="s">
        <v>57</v>
      </c>
      <c r="AT89" s="26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57" t="str">
        <f>IF(E20="","",E20)</f>
        <v xml:space="preserve"> </v>
      </c>
      <c r="AN90" s="258"/>
      <c r="AO90" s="258"/>
      <c r="AP90" s="258"/>
      <c r="AQ90" s="36"/>
      <c r="AR90" s="39"/>
      <c r="AS90" s="261"/>
      <c r="AT90" s="26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3"/>
      <c r="AT91" s="26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5" t="s">
        <v>58</v>
      </c>
      <c r="D92" s="266"/>
      <c r="E92" s="266"/>
      <c r="F92" s="266"/>
      <c r="G92" s="266"/>
      <c r="H92" s="73"/>
      <c r="I92" s="267" t="s">
        <v>59</v>
      </c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  <c r="V92" s="266"/>
      <c r="W92" s="266"/>
      <c r="X92" s="266"/>
      <c r="Y92" s="266"/>
      <c r="Z92" s="266"/>
      <c r="AA92" s="266"/>
      <c r="AB92" s="266"/>
      <c r="AC92" s="266"/>
      <c r="AD92" s="266"/>
      <c r="AE92" s="266"/>
      <c r="AF92" s="266"/>
      <c r="AG92" s="268" t="s">
        <v>60</v>
      </c>
      <c r="AH92" s="266"/>
      <c r="AI92" s="266"/>
      <c r="AJ92" s="266"/>
      <c r="AK92" s="266"/>
      <c r="AL92" s="266"/>
      <c r="AM92" s="266"/>
      <c r="AN92" s="267" t="s">
        <v>61</v>
      </c>
      <c r="AO92" s="266"/>
      <c r="AP92" s="269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3">
        <f>ROUND(SUM(AG95:AG96),2)</f>
        <v>0</v>
      </c>
      <c r="AH94" s="273"/>
      <c r="AI94" s="273"/>
      <c r="AJ94" s="273"/>
      <c r="AK94" s="273"/>
      <c r="AL94" s="273"/>
      <c r="AM94" s="273"/>
      <c r="AN94" s="274">
        <f>SUM(AG94,AT94)</f>
        <v>0</v>
      </c>
      <c r="AO94" s="274"/>
      <c r="AP94" s="274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24.75" customHeight="1">
      <c r="A95" s="93" t="s">
        <v>81</v>
      </c>
      <c r="B95" s="94"/>
      <c r="C95" s="95"/>
      <c r="D95" s="272" t="s">
        <v>82</v>
      </c>
      <c r="E95" s="272"/>
      <c r="F95" s="272"/>
      <c r="G95" s="272"/>
      <c r="H95" s="272"/>
      <c r="I95" s="96"/>
      <c r="J95" s="272" t="s">
        <v>83</v>
      </c>
      <c r="K95" s="272"/>
      <c r="L95" s="272"/>
      <c r="M95" s="272"/>
      <c r="N95" s="272"/>
      <c r="O95" s="272"/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2"/>
      <c r="AF95" s="272"/>
      <c r="AG95" s="270">
        <f>'SO - 01 - Most v km 32,54...'!J30</f>
        <v>0</v>
      </c>
      <c r="AH95" s="271"/>
      <c r="AI95" s="271"/>
      <c r="AJ95" s="271"/>
      <c r="AK95" s="271"/>
      <c r="AL95" s="271"/>
      <c r="AM95" s="271"/>
      <c r="AN95" s="270">
        <f>SUM(AG95,AT95)</f>
        <v>0</v>
      </c>
      <c r="AO95" s="271"/>
      <c r="AP95" s="271"/>
      <c r="AQ95" s="97" t="s">
        <v>84</v>
      </c>
      <c r="AR95" s="98"/>
      <c r="AS95" s="99">
        <v>0</v>
      </c>
      <c r="AT95" s="100">
        <f>ROUND(SUM(AV95:AW95),2)</f>
        <v>0</v>
      </c>
      <c r="AU95" s="101">
        <f>'SO - 01 - Most v km 32,54...'!P119</f>
        <v>0</v>
      </c>
      <c r="AV95" s="100">
        <f>'SO - 01 - Most v km 32,54...'!J33</f>
        <v>0</v>
      </c>
      <c r="AW95" s="100">
        <f>'SO - 01 - Most v km 32,54...'!J34</f>
        <v>0</v>
      </c>
      <c r="AX95" s="100">
        <f>'SO - 01 - Most v km 32,54...'!J35</f>
        <v>0</v>
      </c>
      <c r="AY95" s="100">
        <f>'SO - 01 - Most v km 32,54...'!J36</f>
        <v>0</v>
      </c>
      <c r="AZ95" s="100">
        <f>'SO - 01 - Most v km 32,54...'!F33</f>
        <v>0</v>
      </c>
      <c r="BA95" s="100">
        <f>'SO - 01 - Most v km 32,54...'!F34</f>
        <v>0</v>
      </c>
      <c r="BB95" s="100">
        <f>'SO - 01 - Most v km 32,54...'!F35</f>
        <v>0</v>
      </c>
      <c r="BC95" s="100">
        <f>'SO - 01 - Most v km 32,54...'!F36</f>
        <v>0</v>
      </c>
      <c r="BD95" s="102">
        <f>'SO - 01 - Most v km 32,54...'!F37</f>
        <v>0</v>
      </c>
      <c r="BT95" s="103" t="s">
        <v>85</v>
      </c>
      <c r="BV95" s="103" t="s">
        <v>79</v>
      </c>
      <c r="BW95" s="103" t="s">
        <v>86</v>
      </c>
      <c r="BX95" s="103" t="s">
        <v>5</v>
      </c>
      <c r="CL95" s="103" t="s">
        <v>1</v>
      </c>
      <c r="CM95" s="103" t="s">
        <v>87</v>
      </c>
    </row>
    <row r="96" spans="1:91" s="7" customFormat="1" ht="24.75" customHeight="1">
      <c r="A96" s="93" t="s">
        <v>81</v>
      </c>
      <c r="B96" s="94"/>
      <c r="C96" s="95"/>
      <c r="D96" s="272" t="s">
        <v>88</v>
      </c>
      <c r="E96" s="272"/>
      <c r="F96" s="272"/>
      <c r="G96" s="272"/>
      <c r="H96" s="272"/>
      <c r="I96" s="96"/>
      <c r="J96" s="272" t="s">
        <v>89</v>
      </c>
      <c r="K96" s="272"/>
      <c r="L96" s="272"/>
      <c r="M96" s="272"/>
      <c r="N96" s="272"/>
      <c r="O96" s="272"/>
      <c r="P96" s="272"/>
      <c r="Q96" s="272"/>
      <c r="R96" s="272"/>
      <c r="S96" s="272"/>
      <c r="T96" s="272"/>
      <c r="U96" s="272"/>
      <c r="V96" s="272"/>
      <c r="W96" s="272"/>
      <c r="X96" s="272"/>
      <c r="Y96" s="272"/>
      <c r="Z96" s="272"/>
      <c r="AA96" s="272"/>
      <c r="AB96" s="272"/>
      <c r="AC96" s="272"/>
      <c r="AD96" s="272"/>
      <c r="AE96" s="272"/>
      <c r="AF96" s="272"/>
      <c r="AG96" s="270">
        <f>'SO - 02 - Most v km 3,949...'!J30</f>
        <v>0</v>
      </c>
      <c r="AH96" s="271"/>
      <c r="AI96" s="271"/>
      <c r="AJ96" s="271"/>
      <c r="AK96" s="271"/>
      <c r="AL96" s="271"/>
      <c r="AM96" s="271"/>
      <c r="AN96" s="270">
        <f>SUM(AG96,AT96)</f>
        <v>0</v>
      </c>
      <c r="AO96" s="271"/>
      <c r="AP96" s="271"/>
      <c r="AQ96" s="97" t="s">
        <v>84</v>
      </c>
      <c r="AR96" s="98"/>
      <c r="AS96" s="104">
        <v>0</v>
      </c>
      <c r="AT96" s="105">
        <f>ROUND(SUM(AV96:AW96),2)</f>
        <v>0</v>
      </c>
      <c r="AU96" s="106">
        <f>'SO - 02 - Most v km 3,949...'!P119</f>
        <v>0</v>
      </c>
      <c r="AV96" s="105">
        <f>'SO - 02 - Most v km 3,949...'!J33</f>
        <v>0</v>
      </c>
      <c r="AW96" s="105">
        <f>'SO - 02 - Most v km 3,949...'!J34</f>
        <v>0</v>
      </c>
      <c r="AX96" s="105">
        <f>'SO - 02 - Most v km 3,949...'!J35</f>
        <v>0</v>
      </c>
      <c r="AY96" s="105">
        <f>'SO - 02 - Most v km 3,949...'!J36</f>
        <v>0</v>
      </c>
      <c r="AZ96" s="105">
        <f>'SO - 02 - Most v km 3,949...'!F33</f>
        <v>0</v>
      </c>
      <c r="BA96" s="105">
        <f>'SO - 02 - Most v km 3,949...'!F34</f>
        <v>0</v>
      </c>
      <c r="BB96" s="105">
        <f>'SO - 02 - Most v km 3,949...'!F35</f>
        <v>0</v>
      </c>
      <c r="BC96" s="105">
        <f>'SO - 02 - Most v km 3,949...'!F36</f>
        <v>0</v>
      </c>
      <c r="BD96" s="107">
        <f>'SO - 02 - Most v km 3,949...'!F37</f>
        <v>0</v>
      </c>
      <c r="BT96" s="103" t="s">
        <v>85</v>
      </c>
      <c r="BV96" s="103" t="s">
        <v>79</v>
      </c>
      <c r="BW96" s="103" t="s">
        <v>90</v>
      </c>
      <c r="BX96" s="103" t="s">
        <v>5</v>
      </c>
      <c r="CL96" s="103" t="s">
        <v>1</v>
      </c>
      <c r="CM96" s="103" t="s">
        <v>87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5t5tMyF5J/+zn1cGi7rZtfPev676MXQlwR/wHt0oCyVXp8etXFWyRw6YyrVkuyVWuhxIPb43HWuC7mNnTkv1Ag==" saltValue="fdKqihF9/GvFU0DfWzEqnLPtHJ3nqMhq9mB7TuWIuAKDS75MGJz41nj8p0tPDo6KdWNtxOMgeM9s01ZWbeE5c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- 01 - Most v km 32,54...'!C2" display="/" xr:uid="{00000000-0004-0000-0000-000000000000}"/>
    <hyperlink ref="A96" location="'SO - 02 - Most v km 3,949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91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76" t="str">
        <f>'Rekapitulace stavby'!K6</f>
        <v>Údržba, opravy a odstraňování závad u SMT  2021 - inspekční činnost a dozor při provádění PKO na OK SMT</v>
      </c>
      <c r="F7" s="277"/>
      <c r="G7" s="277"/>
      <c r="H7" s="277"/>
      <c r="L7" s="20"/>
    </row>
    <row r="8" spans="1:46" s="2" customFormat="1" ht="12" customHeight="1">
      <c r="A8" s="34"/>
      <c r="B8" s="39"/>
      <c r="C8" s="34"/>
      <c r="D8" s="112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278" t="s">
        <v>93</v>
      </c>
      <c r="F9" s="279"/>
      <c r="G9" s="279"/>
      <c r="H9" s="27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15. 3. 2021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0" t="str">
        <f>'Rekapitulace stavby'!E14</f>
        <v>Vyplň údaj</v>
      </c>
      <c r="F18" s="281"/>
      <c r="G18" s="281"/>
      <c r="H18" s="281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28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82" t="s">
        <v>1</v>
      </c>
      <c r="F27" s="282"/>
      <c r="G27" s="282"/>
      <c r="H27" s="28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ROUND((SUM(BE119:BE142)),  2)</f>
        <v>0</v>
      </c>
      <c r="G33" s="34"/>
      <c r="H33" s="34"/>
      <c r="I33" s="124">
        <v>0.21</v>
      </c>
      <c r="J33" s="123">
        <f>ROUND(((SUM(BE119:BE142))*I33),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ROUND((SUM(BF119:BF142)),  2)</f>
        <v>0</v>
      </c>
      <c r="G34" s="34"/>
      <c r="H34" s="34"/>
      <c r="I34" s="124">
        <v>0.15</v>
      </c>
      <c r="J34" s="123">
        <f>ROUND(((SUM(BF119:BF142))*I34),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ROUND((SUM(BG119:BG142)),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ROUND((SUM(BH119:BH142)),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ROUND((SUM(BI119:BI142)),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83" t="str">
        <f>E7</f>
        <v>Údržba, opravy a odstraňování závad u SMT  2021 - inspekční činnost a dozor při provádění PKO na OK SMT</v>
      </c>
      <c r="F85" s="284"/>
      <c r="G85" s="284"/>
      <c r="H85" s="28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254" t="str">
        <f>E9</f>
        <v>SO - 01 - Most v km 32,544, trati Ostrava Kunčice - Ostrava Vítkovice</v>
      </c>
      <c r="F87" s="285"/>
      <c r="G87" s="285"/>
      <c r="H87" s="28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OŘ Ostrava</v>
      </c>
      <c r="G89" s="36"/>
      <c r="H89" s="36"/>
      <c r="I89" s="29" t="s">
        <v>22</v>
      </c>
      <c r="J89" s="66" t="str">
        <f>IF(J12="","",J12)</f>
        <v>15. 3. 2021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 s.o. OŘ Ostrava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95</v>
      </c>
      <c r="D94" s="144"/>
      <c r="E94" s="144"/>
      <c r="F94" s="144"/>
      <c r="G94" s="144"/>
      <c r="H94" s="144"/>
      <c r="I94" s="144"/>
      <c r="J94" s="145" t="s">
        <v>96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97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98</v>
      </c>
    </row>
    <row r="97" spans="1:31" s="9" customFormat="1" ht="24.95" customHeight="1">
      <c r="B97" s="147"/>
      <c r="C97" s="148"/>
      <c r="D97" s="149" t="s">
        <v>99</v>
      </c>
      <c r="E97" s="150"/>
      <c r="F97" s="150"/>
      <c r="G97" s="150"/>
      <c r="H97" s="150"/>
      <c r="I97" s="150"/>
      <c r="J97" s="151">
        <f>J120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100</v>
      </c>
      <c r="E98" s="156"/>
      <c r="F98" s="156"/>
      <c r="G98" s="156"/>
      <c r="H98" s="156"/>
      <c r="I98" s="156"/>
      <c r="J98" s="157">
        <f>J121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101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102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6.25" customHeight="1">
      <c r="A109" s="34"/>
      <c r="B109" s="35"/>
      <c r="C109" s="36"/>
      <c r="D109" s="36"/>
      <c r="E109" s="283" t="str">
        <f>E7</f>
        <v>Údržba, opravy a odstraňování závad u SMT  2021 - inspekční činnost a dozor při provádění PKO na OK SMT</v>
      </c>
      <c r="F109" s="284"/>
      <c r="G109" s="284"/>
      <c r="H109" s="284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92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30" customHeight="1">
      <c r="A111" s="34"/>
      <c r="B111" s="35"/>
      <c r="C111" s="36"/>
      <c r="D111" s="36"/>
      <c r="E111" s="254" t="str">
        <f>E9</f>
        <v>SO - 01 - Most v km 32,544, trati Ostrava Kunčice - Ostrava Vítkovice</v>
      </c>
      <c r="F111" s="285"/>
      <c r="G111" s="285"/>
      <c r="H111" s="285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OŘ Ostrava</v>
      </c>
      <c r="G113" s="36"/>
      <c r="H113" s="36"/>
      <c r="I113" s="29" t="s">
        <v>22</v>
      </c>
      <c r="J113" s="66" t="str">
        <f>IF(J12="","",J12)</f>
        <v>15. 3. 2021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>Správa železnic s.o. OŘ Ostrava</v>
      </c>
      <c r="G115" s="36"/>
      <c r="H115" s="36"/>
      <c r="I115" s="29" t="s">
        <v>32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30</v>
      </c>
      <c r="D116" s="36"/>
      <c r="E116" s="36"/>
      <c r="F116" s="27" t="str">
        <f>IF(E18="","",E18)</f>
        <v>Vyplň údaj</v>
      </c>
      <c r="G116" s="36"/>
      <c r="H116" s="36"/>
      <c r="I116" s="29" t="s">
        <v>35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59"/>
      <c r="B118" s="160"/>
      <c r="C118" s="161" t="s">
        <v>103</v>
      </c>
      <c r="D118" s="162" t="s">
        <v>62</v>
      </c>
      <c r="E118" s="162" t="s">
        <v>58</v>
      </c>
      <c r="F118" s="162" t="s">
        <v>59</v>
      </c>
      <c r="G118" s="162" t="s">
        <v>104</v>
      </c>
      <c r="H118" s="162" t="s">
        <v>105</v>
      </c>
      <c r="I118" s="162" t="s">
        <v>106</v>
      </c>
      <c r="J118" s="162" t="s">
        <v>96</v>
      </c>
      <c r="K118" s="163" t="s">
        <v>107</v>
      </c>
      <c r="L118" s="164"/>
      <c r="M118" s="75" t="s">
        <v>1</v>
      </c>
      <c r="N118" s="76" t="s">
        <v>41</v>
      </c>
      <c r="O118" s="76" t="s">
        <v>108</v>
      </c>
      <c r="P118" s="76" t="s">
        <v>109</v>
      </c>
      <c r="Q118" s="76" t="s">
        <v>110</v>
      </c>
      <c r="R118" s="76" t="s">
        <v>111</v>
      </c>
      <c r="S118" s="76" t="s">
        <v>112</v>
      </c>
      <c r="T118" s="77" t="s">
        <v>113</v>
      </c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4"/>
      <c r="B119" s="35"/>
      <c r="C119" s="82" t="s">
        <v>114</v>
      </c>
      <c r="D119" s="36"/>
      <c r="E119" s="36"/>
      <c r="F119" s="36"/>
      <c r="G119" s="36"/>
      <c r="H119" s="36"/>
      <c r="I119" s="36"/>
      <c r="J119" s="165">
        <f>BK119</f>
        <v>0</v>
      </c>
      <c r="K119" s="36"/>
      <c r="L119" s="39"/>
      <c r="M119" s="78"/>
      <c r="N119" s="166"/>
      <c r="O119" s="79"/>
      <c r="P119" s="167">
        <f>P120</f>
        <v>0</v>
      </c>
      <c r="Q119" s="79"/>
      <c r="R119" s="167">
        <f>R120</f>
        <v>0</v>
      </c>
      <c r="S119" s="79"/>
      <c r="T119" s="168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76</v>
      </c>
      <c r="AU119" s="17" t="s">
        <v>98</v>
      </c>
      <c r="BK119" s="169">
        <f>BK120</f>
        <v>0</v>
      </c>
    </row>
    <row r="120" spans="1:65" s="12" customFormat="1" ht="25.9" customHeight="1">
      <c r="B120" s="170"/>
      <c r="C120" s="171"/>
      <c r="D120" s="172" t="s">
        <v>76</v>
      </c>
      <c r="E120" s="173" t="s">
        <v>115</v>
      </c>
      <c r="F120" s="173" t="s">
        <v>116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P121+P126</f>
        <v>0</v>
      </c>
      <c r="Q120" s="178"/>
      <c r="R120" s="179">
        <f>R121+R126</f>
        <v>0</v>
      </c>
      <c r="S120" s="178"/>
      <c r="T120" s="180">
        <f>T121+T126</f>
        <v>0</v>
      </c>
      <c r="AR120" s="181" t="s">
        <v>117</v>
      </c>
      <c r="AT120" s="182" t="s">
        <v>76</v>
      </c>
      <c r="AU120" s="182" t="s">
        <v>77</v>
      </c>
      <c r="AY120" s="181" t="s">
        <v>118</v>
      </c>
      <c r="BK120" s="183">
        <f>BK121+BK126</f>
        <v>0</v>
      </c>
    </row>
    <row r="121" spans="1:65" s="12" customFormat="1" ht="22.9" customHeight="1">
      <c r="B121" s="170"/>
      <c r="C121" s="171"/>
      <c r="D121" s="172" t="s">
        <v>76</v>
      </c>
      <c r="E121" s="184" t="s">
        <v>119</v>
      </c>
      <c r="F121" s="184" t="s">
        <v>120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SUM(P122:P125)</f>
        <v>0</v>
      </c>
      <c r="Q121" s="178"/>
      <c r="R121" s="179">
        <f>SUM(R122:R125)</f>
        <v>0</v>
      </c>
      <c r="S121" s="178"/>
      <c r="T121" s="180">
        <f>SUM(T122:T125)</f>
        <v>0</v>
      </c>
      <c r="AR121" s="181" t="s">
        <v>117</v>
      </c>
      <c r="AT121" s="182" t="s">
        <v>76</v>
      </c>
      <c r="AU121" s="182" t="s">
        <v>85</v>
      </c>
      <c r="AY121" s="181" t="s">
        <v>118</v>
      </c>
      <c r="BK121" s="183">
        <f>SUM(BK122:BK125)</f>
        <v>0</v>
      </c>
    </row>
    <row r="122" spans="1:65" s="2" customFormat="1" ht="16.5" customHeight="1">
      <c r="A122" s="34"/>
      <c r="B122" s="35"/>
      <c r="C122" s="186" t="s">
        <v>85</v>
      </c>
      <c r="D122" s="186" t="s">
        <v>121</v>
      </c>
      <c r="E122" s="187" t="s">
        <v>122</v>
      </c>
      <c r="F122" s="188" t="s">
        <v>123</v>
      </c>
      <c r="G122" s="189" t="s">
        <v>124</v>
      </c>
      <c r="H122" s="190">
        <v>1</v>
      </c>
      <c r="I122" s="191"/>
      <c r="J122" s="192">
        <f>ROUND(I122*H122,2)</f>
        <v>0</v>
      </c>
      <c r="K122" s="188" t="s">
        <v>125</v>
      </c>
      <c r="L122" s="39"/>
      <c r="M122" s="193" t="s">
        <v>1</v>
      </c>
      <c r="N122" s="194" t="s">
        <v>42</v>
      </c>
      <c r="O122" s="71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7" t="s">
        <v>126</v>
      </c>
      <c r="AT122" s="197" t="s">
        <v>121</v>
      </c>
      <c r="AU122" s="197" t="s">
        <v>87</v>
      </c>
      <c r="AY122" s="17" t="s">
        <v>118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7" t="s">
        <v>85</v>
      </c>
      <c r="BK122" s="198">
        <f>ROUND(I122*H122,2)</f>
        <v>0</v>
      </c>
      <c r="BL122" s="17" t="s">
        <v>126</v>
      </c>
      <c r="BM122" s="197" t="s">
        <v>127</v>
      </c>
    </row>
    <row r="123" spans="1:65" s="13" customFormat="1" ht="22.5">
      <c r="B123" s="199"/>
      <c r="C123" s="200"/>
      <c r="D123" s="201" t="s">
        <v>128</v>
      </c>
      <c r="E123" s="202" t="s">
        <v>1</v>
      </c>
      <c r="F123" s="203" t="s">
        <v>129</v>
      </c>
      <c r="G123" s="200"/>
      <c r="H123" s="202" t="s">
        <v>1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128</v>
      </c>
      <c r="AU123" s="209" t="s">
        <v>87</v>
      </c>
      <c r="AV123" s="13" t="s">
        <v>85</v>
      </c>
      <c r="AW123" s="13" t="s">
        <v>34</v>
      </c>
      <c r="AX123" s="13" t="s">
        <v>77</v>
      </c>
      <c r="AY123" s="209" t="s">
        <v>118</v>
      </c>
    </row>
    <row r="124" spans="1:65" s="14" customFormat="1" ht="11.25">
      <c r="B124" s="210"/>
      <c r="C124" s="211"/>
      <c r="D124" s="201" t="s">
        <v>128</v>
      </c>
      <c r="E124" s="212" t="s">
        <v>1</v>
      </c>
      <c r="F124" s="213" t="s">
        <v>85</v>
      </c>
      <c r="G124" s="211"/>
      <c r="H124" s="214">
        <v>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128</v>
      </c>
      <c r="AU124" s="220" t="s">
        <v>87</v>
      </c>
      <c r="AV124" s="14" t="s">
        <v>87</v>
      </c>
      <c r="AW124" s="14" t="s">
        <v>34</v>
      </c>
      <c r="AX124" s="14" t="s">
        <v>77</v>
      </c>
      <c r="AY124" s="220" t="s">
        <v>118</v>
      </c>
    </row>
    <row r="125" spans="1:65" s="15" customFormat="1" ht="11.25">
      <c r="B125" s="221"/>
      <c r="C125" s="222"/>
      <c r="D125" s="201" t="s">
        <v>128</v>
      </c>
      <c r="E125" s="223" t="s">
        <v>1</v>
      </c>
      <c r="F125" s="224" t="s">
        <v>130</v>
      </c>
      <c r="G125" s="222"/>
      <c r="H125" s="225">
        <v>1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128</v>
      </c>
      <c r="AU125" s="231" t="s">
        <v>87</v>
      </c>
      <c r="AV125" s="15" t="s">
        <v>131</v>
      </c>
      <c r="AW125" s="15" t="s">
        <v>34</v>
      </c>
      <c r="AX125" s="15" t="s">
        <v>85</v>
      </c>
      <c r="AY125" s="231" t="s">
        <v>118</v>
      </c>
    </row>
    <row r="126" spans="1:65" s="12" customFormat="1" ht="22.9" customHeight="1">
      <c r="B126" s="170"/>
      <c r="C126" s="171"/>
      <c r="D126" s="172" t="s">
        <v>76</v>
      </c>
      <c r="E126" s="184" t="s">
        <v>132</v>
      </c>
      <c r="F126" s="184" t="s">
        <v>133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SUM(P127:P142)</f>
        <v>0</v>
      </c>
      <c r="Q126" s="178"/>
      <c r="R126" s="179">
        <f>SUM(R127:R142)</f>
        <v>0</v>
      </c>
      <c r="S126" s="178"/>
      <c r="T126" s="180">
        <f>SUM(T127:T142)</f>
        <v>0</v>
      </c>
      <c r="AR126" s="181" t="s">
        <v>117</v>
      </c>
      <c r="AT126" s="182" t="s">
        <v>76</v>
      </c>
      <c r="AU126" s="182" t="s">
        <v>85</v>
      </c>
      <c r="AY126" s="181" t="s">
        <v>118</v>
      </c>
      <c r="BK126" s="183">
        <f>SUM(BK127:BK142)</f>
        <v>0</v>
      </c>
    </row>
    <row r="127" spans="1:65" s="2" customFormat="1" ht="16.5" customHeight="1">
      <c r="A127" s="34"/>
      <c r="B127" s="35"/>
      <c r="C127" s="186" t="s">
        <v>87</v>
      </c>
      <c r="D127" s="186" t="s">
        <v>121</v>
      </c>
      <c r="E127" s="187" t="s">
        <v>134</v>
      </c>
      <c r="F127" s="188" t="s">
        <v>135</v>
      </c>
      <c r="G127" s="189" t="s">
        <v>136</v>
      </c>
      <c r="H127" s="190">
        <v>10375</v>
      </c>
      <c r="I127" s="191"/>
      <c r="J127" s="192">
        <f>ROUND(I127*H127,2)</f>
        <v>0</v>
      </c>
      <c r="K127" s="188" t="s">
        <v>125</v>
      </c>
      <c r="L127" s="39"/>
      <c r="M127" s="193" t="s">
        <v>1</v>
      </c>
      <c r="N127" s="194" t="s">
        <v>42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126</v>
      </c>
      <c r="AT127" s="197" t="s">
        <v>121</v>
      </c>
      <c r="AU127" s="197" t="s">
        <v>87</v>
      </c>
      <c r="AY127" s="17" t="s">
        <v>118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85</v>
      </c>
      <c r="BK127" s="198">
        <f>ROUND(I127*H127,2)</f>
        <v>0</v>
      </c>
      <c r="BL127" s="17" t="s">
        <v>126</v>
      </c>
      <c r="BM127" s="197" t="s">
        <v>137</v>
      </c>
    </row>
    <row r="128" spans="1:65" s="13" customFormat="1" ht="22.5">
      <c r="B128" s="199"/>
      <c r="C128" s="200"/>
      <c r="D128" s="201" t="s">
        <v>128</v>
      </c>
      <c r="E128" s="202" t="s">
        <v>1</v>
      </c>
      <c r="F128" s="203" t="s">
        <v>138</v>
      </c>
      <c r="G128" s="200"/>
      <c r="H128" s="202" t="s">
        <v>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128</v>
      </c>
      <c r="AU128" s="209" t="s">
        <v>87</v>
      </c>
      <c r="AV128" s="13" t="s">
        <v>85</v>
      </c>
      <c r="AW128" s="13" t="s">
        <v>34</v>
      </c>
      <c r="AX128" s="13" t="s">
        <v>77</v>
      </c>
      <c r="AY128" s="209" t="s">
        <v>118</v>
      </c>
    </row>
    <row r="129" spans="1:65" s="14" customFormat="1" ht="11.25">
      <c r="B129" s="210"/>
      <c r="C129" s="211"/>
      <c r="D129" s="201" t="s">
        <v>128</v>
      </c>
      <c r="E129" s="212" t="s">
        <v>1</v>
      </c>
      <c r="F129" s="213" t="s">
        <v>139</v>
      </c>
      <c r="G129" s="211"/>
      <c r="H129" s="214">
        <v>10375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128</v>
      </c>
      <c r="AU129" s="220" t="s">
        <v>87</v>
      </c>
      <c r="AV129" s="14" t="s">
        <v>87</v>
      </c>
      <c r="AW129" s="14" t="s">
        <v>34</v>
      </c>
      <c r="AX129" s="14" t="s">
        <v>77</v>
      </c>
      <c r="AY129" s="220" t="s">
        <v>118</v>
      </c>
    </row>
    <row r="130" spans="1:65" s="15" customFormat="1" ht="11.25">
      <c r="B130" s="221"/>
      <c r="C130" s="222"/>
      <c r="D130" s="201" t="s">
        <v>128</v>
      </c>
      <c r="E130" s="223" t="s">
        <v>1</v>
      </c>
      <c r="F130" s="224" t="s">
        <v>130</v>
      </c>
      <c r="G130" s="222"/>
      <c r="H130" s="225">
        <v>10375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128</v>
      </c>
      <c r="AU130" s="231" t="s">
        <v>87</v>
      </c>
      <c r="AV130" s="15" t="s">
        <v>131</v>
      </c>
      <c r="AW130" s="15" t="s">
        <v>34</v>
      </c>
      <c r="AX130" s="15" t="s">
        <v>85</v>
      </c>
      <c r="AY130" s="231" t="s">
        <v>118</v>
      </c>
    </row>
    <row r="131" spans="1:65" s="2" customFormat="1" ht="16.5" customHeight="1">
      <c r="A131" s="34"/>
      <c r="B131" s="35"/>
      <c r="C131" s="186" t="s">
        <v>140</v>
      </c>
      <c r="D131" s="186" t="s">
        <v>121</v>
      </c>
      <c r="E131" s="187" t="s">
        <v>141</v>
      </c>
      <c r="F131" s="188" t="s">
        <v>135</v>
      </c>
      <c r="G131" s="189" t="s">
        <v>136</v>
      </c>
      <c r="H131" s="190">
        <v>10375</v>
      </c>
      <c r="I131" s="191"/>
      <c r="J131" s="192">
        <f>ROUND(I131*H131,2)</f>
        <v>0</v>
      </c>
      <c r="K131" s="188" t="s">
        <v>1</v>
      </c>
      <c r="L131" s="39"/>
      <c r="M131" s="193" t="s">
        <v>1</v>
      </c>
      <c r="N131" s="194" t="s">
        <v>42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126</v>
      </c>
      <c r="AT131" s="197" t="s">
        <v>121</v>
      </c>
      <c r="AU131" s="197" t="s">
        <v>87</v>
      </c>
      <c r="AY131" s="17" t="s">
        <v>118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85</v>
      </c>
      <c r="BK131" s="198">
        <f>ROUND(I131*H131,2)</f>
        <v>0</v>
      </c>
      <c r="BL131" s="17" t="s">
        <v>126</v>
      </c>
      <c r="BM131" s="197" t="s">
        <v>142</v>
      </c>
    </row>
    <row r="132" spans="1:65" s="13" customFormat="1" ht="22.5">
      <c r="B132" s="199"/>
      <c r="C132" s="200"/>
      <c r="D132" s="201" t="s">
        <v>128</v>
      </c>
      <c r="E132" s="202" t="s">
        <v>1</v>
      </c>
      <c r="F132" s="203" t="s">
        <v>143</v>
      </c>
      <c r="G132" s="200"/>
      <c r="H132" s="202" t="s">
        <v>1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128</v>
      </c>
      <c r="AU132" s="209" t="s">
        <v>87</v>
      </c>
      <c r="AV132" s="13" t="s">
        <v>85</v>
      </c>
      <c r="AW132" s="13" t="s">
        <v>34</v>
      </c>
      <c r="AX132" s="13" t="s">
        <v>77</v>
      </c>
      <c r="AY132" s="209" t="s">
        <v>118</v>
      </c>
    </row>
    <row r="133" spans="1:65" s="14" customFormat="1" ht="11.25">
      <c r="B133" s="210"/>
      <c r="C133" s="211"/>
      <c r="D133" s="201" t="s">
        <v>128</v>
      </c>
      <c r="E133" s="212" t="s">
        <v>1</v>
      </c>
      <c r="F133" s="213" t="s">
        <v>139</v>
      </c>
      <c r="G133" s="211"/>
      <c r="H133" s="214">
        <v>10375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128</v>
      </c>
      <c r="AU133" s="220" t="s">
        <v>87</v>
      </c>
      <c r="AV133" s="14" t="s">
        <v>87</v>
      </c>
      <c r="AW133" s="14" t="s">
        <v>34</v>
      </c>
      <c r="AX133" s="14" t="s">
        <v>77</v>
      </c>
      <c r="AY133" s="220" t="s">
        <v>118</v>
      </c>
    </row>
    <row r="134" spans="1:65" s="15" customFormat="1" ht="11.25">
      <c r="B134" s="221"/>
      <c r="C134" s="222"/>
      <c r="D134" s="201" t="s">
        <v>128</v>
      </c>
      <c r="E134" s="223" t="s">
        <v>1</v>
      </c>
      <c r="F134" s="224" t="s">
        <v>130</v>
      </c>
      <c r="G134" s="222"/>
      <c r="H134" s="225">
        <v>10375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128</v>
      </c>
      <c r="AU134" s="231" t="s">
        <v>87</v>
      </c>
      <c r="AV134" s="15" t="s">
        <v>131</v>
      </c>
      <c r="AW134" s="15" t="s">
        <v>34</v>
      </c>
      <c r="AX134" s="15" t="s">
        <v>85</v>
      </c>
      <c r="AY134" s="231" t="s">
        <v>118</v>
      </c>
    </row>
    <row r="135" spans="1:65" s="2" customFormat="1" ht="16.5" customHeight="1">
      <c r="A135" s="34"/>
      <c r="B135" s="35"/>
      <c r="C135" s="186" t="s">
        <v>131</v>
      </c>
      <c r="D135" s="186" t="s">
        <v>121</v>
      </c>
      <c r="E135" s="187" t="s">
        <v>144</v>
      </c>
      <c r="F135" s="188" t="s">
        <v>135</v>
      </c>
      <c r="G135" s="189" t="s">
        <v>124</v>
      </c>
      <c r="H135" s="190">
        <v>1</v>
      </c>
      <c r="I135" s="191"/>
      <c r="J135" s="192">
        <f>ROUND(I135*H135,2)</f>
        <v>0</v>
      </c>
      <c r="K135" s="188" t="s">
        <v>1</v>
      </c>
      <c r="L135" s="39"/>
      <c r="M135" s="193" t="s">
        <v>1</v>
      </c>
      <c r="N135" s="194" t="s">
        <v>42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126</v>
      </c>
      <c r="AT135" s="197" t="s">
        <v>121</v>
      </c>
      <c r="AU135" s="197" t="s">
        <v>87</v>
      </c>
      <c r="AY135" s="17" t="s">
        <v>118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85</v>
      </c>
      <c r="BK135" s="198">
        <f>ROUND(I135*H135,2)</f>
        <v>0</v>
      </c>
      <c r="BL135" s="17" t="s">
        <v>126</v>
      </c>
      <c r="BM135" s="197" t="s">
        <v>145</v>
      </c>
    </row>
    <row r="136" spans="1:65" s="13" customFormat="1" ht="22.5">
      <c r="B136" s="199"/>
      <c r="C136" s="200"/>
      <c r="D136" s="201" t="s">
        <v>128</v>
      </c>
      <c r="E136" s="202" t="s">
        <v>1</v>
      </c>
      <c r="F136" s="203" t="s">
        <v>146</v>
      </c>
      <c r="G136" s="200"/>
      <c r="H136" s="202" t="s">
        <v>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128</v>
      </c>
      <c r="AU136" s="209" t="s">
        <v>87</v>
      </c>
      <c r="AV136" s="13" t="s">
        <v>85</v>
      </c>
      <c r="AW136" s="13" t="s">
        <v>34</v>
      </c>
      <c r="AX136" s="13" t="s">
        <v>77</v>
      </c>
      <c r="AY136" s="209" t="s">
        <v>118</v>
      </c>
    </row>
    <row r="137" spans="1:65" s="14" customFormat="1" ht="11.25">
      <c r="B137" s="210"/>
      <c r="C137" s="211"/>
      <c r="D137" s="201" t="s">
        <v>128</v>
      </c>
      <c r="E137" s="212" t="s">
        <v>1</v>
      </c>
      <c r="F137" s="213" t="s">
        <v>85</v>
      </c>
      <c r="G137" s="211"/>
      <c r="H137" s="214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128</v>
      </c>
      <c r="AU137" s="220" t="s">
        <v>87</v>
      </c>
      <c r="AV137" s="14" t="s">
        <v>87</v>
      </c>
      <c r="AW137" s="14" t="s">
        <v>34</v>
      </c>
      <c r="AX137" s="14" t="s">
        <v>77</v>
      </c>
      <c r="AY137" s="220" t="s">
        <v>118</v>
      </c>
    </row>
    <row r="138" spans="1:65" s="15" customFormat="1" ht="11.25">
      <c r="B138" s="221"/>
      <c r="C138" s="222"/>
      <c r="D138" s="201" t="s">
        <v>128</v>
      </c>
      <c r="E138" s="223" t="s">
        <v>1</v>
      </c>
      <c r="F138" s="224" t="s">
        <v>130</v>
      </c>
      <c r="G138" s="222"/>
      <c r="H138" s="225">
        <v>1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128</v>
      </c>
      <c r="AU138" s="231" t="s">
        <v>87</v>
      </c>
      <c r="AV138" s="15" t="s">
        <v>131</v>
      </c>
      <c r="AW138" s="15" t="s">
        <v>34</v>
      </c>
      <c r="AX138" s="15" t="s">
        <v>85</v>
      </c>
      <c r="AY138" s="231" t="s">
        <v>118</v>
      </c>
    </row>
    <row r="139" spans="1:65" s="2" customFormat="1" ht="16.5" customHeight="1">
      <c r="A139" s="34"/>
      <c r="B139" s="35"/>
      <c r="C139" s="186" t="s">
        <v>117</v>
      </c>
      <c r="D139" s="186" t="s">
        <v>121</v>
      </c>
      <c r="E139" s="187" t="s">
        <v>147</v>
      </c>
      <c r="F139" s="188" t="s">
        <v>135</v>
      </c>
      <c r="G139" s="189" t="s">
        <v>136</v>
      </c>
      <c r="H139" s="190">
        <v>10375</v>
      </c>
      <c r="I139" s="191"/>
      <c r="J139" s="192">
        <f>ROUND(I139*H139,2)</f>
        <v>0</v>
      </c>
      <c r="K139" s="188" t="s">
        <v>1</v>
      </c>
      <c r="L139" s="39"/>
      <c r="M139" s="193" t="s">
        <v>1</v>
      </c>
      <c r="N139" s="194" t="s">
        <v>42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126</v>
      </c>
      <c r="AT139" s="197" t="s">
        <v>121</v>
      </c>
      <c r="AU139" s="197" t="s">
        <v>87</v>
      </c>
      <c r="AY139" s="17" t="s">
        <v>118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85</v>
      </c>
      <c r="BK139" s="198">
        <f>ROUND(I139*H139,2)</f>
        <v>0</v>
      </c>
      <c r="BL139" s="17" t="s">
        <v>126</v>
      </c>
      <c r="BM139" s="197" t="s">
        <v>148</v>
      </c>
    </row>
    <row r="140" spans="1:65" s="13" customFormat="1" ht="22.5">
      <c r="B140" s="199"/>
      <c r="C140" s="200"/>
      <c r="D140" s="201" t="s">
        <v>128</v>
      </c>
      <c r="E140" s="202" t="s">
        <v>1</v>
      </c>
      <c r="F140" s="203" t="s">
        <v>149</v>
      </c>
      <c r="G140" s="200"/>
      <c r="H140" s="202" t="s">
        <v>1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128</v>
      </c>
      <c r="AU140" s="209" t="s">
        <v>87</v>
      </c>
      <c r="AV140" s="13" t="s">
        <v>85</v>
      </c>
      <c r="AW140" s="13" t="s">
        <v>34</v>
      </c>
      <c r="AX140" s="13" t="s">
        <v>77</v>
      </c>
      <c r="AY140" s="209" t="s">
        <v>118</v>
      </c>
    </row>
    <row r="141" spans="1:65" s="14" customFormat="1" ht="11.25">
      <c r="B141" s="210"/>
      <c r="C141" s="211"/>
      <c r="D141" s="201" t="s">
        <v>128</v>
      </c>
      <c r="E141" s="212" t="s">
        <v>1</v>
      </c>
      <c r="F141" s="213" t="s">
        <v>139</v>
      </c>
      <c r="G141" s="211"/>
      <c r="H141" s="214">
        <v>10375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128</v>
      </c>
      <c r="AU141" s="220" t="s">
        <v>87</v>
      </c>
      <c r="AV141" s="14" t="s">
        <v>87</v>
      </c>
      <c r="AW141" s="14" t="s">
        <v>34</v>
      </c>
      <c r="AX141" s="14" t="s">
        <v>77</v>
      </c>
      <c r="AY141" s="220" t="s">
        <v>118</v>
      </c>
    </row>
    <row r="142" spans="1:65" s="15" customFormat="1" ht="11.25">
      <c r="B142" s="221"/>
      <c r="C142" s="222"/>
      <c r="D142" s="201" t="s">
        <v>128</v>
      </c>
      <c r="E142" s="223" t="s">
        <v>1</v>
      </c>
      <c r="F142" s="224" t="s">
        <v>130</v>
      </c>
      <c r="G142" s="222"/>
      <c r="H142" s="225">
        <v>10375</v>
      </c>
      <c r="I142" s="226"/>
      <c r="J142" s="222"/>
      <c r="K142" s="222"/>
      <c r="L142" s="227"/>
      <c r="M142" s="232"/>
      <c r="N142" s="233"/>
      <c r="O142" s="233"/>
      <c r="P142" s="233"/>
      <c r="Q142" s="233"/>
      <c r="R142" s="233"/>
      <c r="S142" s="233"/>
      <c r="T142" s="234"/>
      <c r="AT142" s="231" t="s">
        <v>128</v>
      </c>
      <c r="AU142" s="231" t="s">
        <v>87</v>
      </c>
      <c r="AV142" s="15" t="s">
        <v>131</v>
      </c>
      <c r="AW142" s="15" t="s">
        <v>34</v>
      </c>
      <c r="AX142" s="15" t="s">
        <v>85</v>
      </c>
      <c r="AY142" s="231" t="s">
        <v>118</v>
      </c>
    </row>
    <row r="143" spans="1:65" s="2" customFormat="1" ht="6.95" customHeight="1">
      <c r="A143" s="34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39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algorithmName="SHA-512" hashValue="tdPyhPYMIu1mdUKTU7tSboHEGjLgIZt6BU2Iv2oOBfHTkzF57yWNJ6KAm85AHQz74HgAtF4WUH4zBK5oWPAZ7A==" saltValue="aanYNrn/qTv5zXfQRSa0YbCPO2ayqxPpJqHPKvNLoqMm0MAbDickzp7Sk+lHOdwJHbULh5rSTFzae6npFqvvCQ==" spinCount="100000" sheet="1" objects="1" scenarios="1" formatColumns="0" formatRows="0" autoFilter="0"/>
  <autoFilter ref="C118:K142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3"/>
  <sheetViews>
    <sheetView showGridLines="0" tabSelected="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91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276" t="str">
        <f>'Rekapitulace stavby'!K6</f>
        <v>Údržba, opravy a odstraňování závad u SMT  2021 - inspekční činnost a dozor při provádění PKO na OK SMT</v>
      </c>
      <c r="F7" s="277"/>
      <c r="G7" s="277"/>
      <c r="H7" s="277"/>
      <c r="L7" s="20"/>
    </row>
    <row r="8" spans="1:46" s="2" customFormat="1" ht="12" customHeight="1">
      <c r="A8" s="34"/>
      <c r="B8" s="39"/>
      <c r="C8" s="34"/>
      <c r="D8" s="112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278" t="s">
        <v>150</v>
      </c>
      <c r="F9" s="279"/>
      <c r="G9" s="279"/>
      <c r="H9" s="27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15. 3. 2021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0" t="str">
        <f>'Rekapitulace stavby'!E14</f>
        <v>Vyplň údaj</v>
      </c>
      <c r="F18" s="281"/>
      <c r="G18" s="281"/>
      <c r="H18" s="281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28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82" t="s">
        <v>1</v>
      </c>
      <c r="F27" s="282"/>
      <c r="G27" s="282"/>
      <c r="H27" s="28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ROUND((SUM(BE119:BE142)),  2)</f>
        <v>0</v>
      </c>
      <c r="G33" s="34"/>
      <c r="H33" s="34"/>
      <c r="I33" s="124">
        <v>0.21</v>
      </c>
      <c r="J33" s="123">
        <f>ROUND(((SUM(BE119:BE142))*I33),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ROUND((SUM(BF119:BF142)),  2)</f>
        <v>0</v>
      </c>
      <c r="G34" s="34"/>
      <c r="H34" s="34"/>
      <c r="I34" s="124">
        <v>0.15</v>
      </c>
      <c r="J34" s="123">
        <f>ROUND(((SUM(BF119:BF142))*I34),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ROUND((SUM(BG119:BG142)),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ROUND((SUM(BH119:BH142)),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ROUND((SUM(BI119:BI142)),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83" t="str">
        <f>E7</f>
        <v>Údržba, opravy a odstraňování závad u SMT  2021 - inspekční činnost a dozor při provádění PKO na OK SMT</v>
      </c>
      <c r="F85" s="284"/>
      <c r="G85" s="284"/>
      <c r="H85" s="28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254" t="str">
        <f>E9</f>
        <v>SO - 02 - Most v km 3,949, trati Opava východ - Hradec nad Moravicí</v>
      </c>
      <c r="F87" s="285"/>
      <c r="G87" s="285"/>
      <c r="H87" s="28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OŘ Ostrava</v>
      </c>
      <c r="G89" s="36"/>
      <c r="H89" s="36"/>
      <c r="I89" s="29" t="s">
        <v>22</v>
      </c>
      <c r="J89" s="66" t="str">
        <f>IF(J12="","",J12)</f>
        <v>15. 3. 2021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 s.o. OŘ Ostrava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95</v>
      </c>
      <c r="D94" s="144"/>
      <c r="E94" s="144"/>
      <c r="F94" s="144"/>
      <c r="G94" s="144"/>
      <c r="H94" s="144"/>
      <c r="I94" s="144"/>
      <c r="J94" s="145" t="s">
        <v>96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97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98</v>
      </c>
    </row>
    <row r="97" spans="1:31" s="9" customFormat="1" ht="24.95" customHeight="1">
      <c r="B97" s="147"/>
      <c r="C97" s="148"/>
      <c r="D97" s="149" t="s">
        <v>99</v>
      </c>
      <c r="E97" s="150"/>
      <c r="F97" s="150"/>
      <c r="G97" s="150"/>
      <c r="H97" s="150"/>
      <c r="I97" s="150"/>
      <c r="J97" s="151">
        <f>J120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100</v>
      </c>
      <c r="E98" s="156"/>
      <c r="F98" s="156"/>
      <c r="G98" s="156"/>
      <c r="H98" s="156"/>
      <c r="I98" s="156"/>
      <c r="J98" s="157">
        <f>J121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101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102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6.25" customHeight="1">
      <c r="A109" s="34"/>
      <c r="B109" s="35"/>
      <c r="C109" s="36"/>
      <c r="D109" s="36"/>
      <c r="E109" s="283" t="str">
        <f>E7</f>
        <v>Údržba, opravy a odstraňování závad u SMT  2021 - inspekční činnost a dozor při provádění PKO na OK SMT</v>
      </c>
      <c r="F109" s="284"/>
      <c r="G109" s="284"/>
      <c r="H109" s="284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92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30" customHeight="1">
      <c r="A111" s="34"/>
      <c r="B111" s="35"/>
      <c r="C111" s="36"/>
      <c r="D111" s="36"/>
      <c r="E111" s="254" t="str">
        <f>E9</f>
        <v>SO - 02 - Most v km 3,949, trati Opava východ - Hradec nad Moravicí</v>
      </c>
      <c r="F111" s="285"/>
      <c r="G111" s="285"/>
      <c r="H111" s="285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OŘ Ostrava</v>
      </c>
      <c r="G113" s="36"/>
      <c r="H113" s="36"/>
      <c r="I113" s="29" t="s">
        <v>22</v>
      </c>
      <c r="J113" s="66" t="str">
        <f>IF(J12="","",J12)</f>
        <v>15. 3. 2021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>Správa železnic s.o. OŘ Ostrava</v>
      </c>
      <c r="G115" s="36"/>
      <c r="H115" s="36"/>
      <c r="I115" s="29" t="s">
        <v>32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30</v>
      </c>
      <c r="D116" s="36"/>
      <c r="E116" s="36"/>
      <c r="F116" s="27" t="str">
        <f>IF(E18="","",E18)</f>
        <v>Vyplň údaj</v>
      </c>
      <c r="G116" s="36"/>
      <c r="H116" s="36"/>
      <c r="I116" s="29" t="s">
        <v>35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59"/>
      <c r="B118" s="160"/>
      <c r="C118" s="161" t="s">
        <v>103</v>
      </c>
      <c r="D118" s="162" t="s">
        <v>62</v>
      </c>
      <c r="E118" s="162" t="s">
        <v>58</v>
      </c>
      <c r="F118" s="162" t="s">
        <v>59</v>
      </c>
      <c r="G118" s="162" t="s">
        <v>104</v>
      </c>
      <c r="H118" s="162" t="s">
        <v>105</v>
      </c>
      <c r="I118" s="162" t="s">
        <v>106</v>
      </c>
      <c r="J118" s="162" t="s">
        <v>96</v>
      </c>
      <c r="K118" s="163" t="s">
        <v>107</v>
      </c>
      <c r="L118" s="164"/>
      <c r="M118" s="75" t="s">
        <v>1</v>
      </c>
      <c r="N118" s="76" t="s">
        <v>41</v>
      </c>
      <c r="O118" s="76" t="s">
        <v>108</v>
      </c>
      <c r="P118" s="76" t="s">
        <v>109</v>
      </c>
      <c r="Q118" s="76" t="s">
        <v>110</v>
      </c>
      <c r="R118" s="76" t="s">
        <v>111</v>
      </c>
      <c r="S118" s="76" t="s">
        <v>112</v>
      </c>
      <c r="T118" s="77" t="s">
        <v>113</v>
      </c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4"/>
      <c r="B119" s="35"/>
      <c r="C119" s="82" t="s">
        <v>114</v>
      </c>
      <c r="D119" s="36"/>
      <c r="E119" s="36"/>
      <c r="F119" s="36"/>
      <c r="G119" s="36"/>
      <c r="H119" s="36"/>
      <c r="I119" s="36"/>
      <c r="J119" s="165">
        <f>BK119</f>
        <v>0</v>
      </c>
      <c r="K119" s="36"/>
      <c r="L119" s="39"/>
      <c r="M119" s="78"/>
      <c r="N119" s="166"/>
      <c r="O119" s="79"/>
      <c r="P119" s="167">
        <f>P120</f>
        <v>0</v>
      </c>
      <c r="Q119" s="79"/>
      <c r="R119" s="167">
        <f>R120</f>
        <v>0</v>
      </c>
      <c r="S119" s="79"/>
      <c r="T119" s="168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76</v>
      </c>
      <c r="AU119" s="17" t="s">
        <v>98</v>
      </c>
      <c r="BK119" s="169">
        <f>BK120</f>
        <v>0</v>
      </c>
    </row>
    <row r="120" spans="1:65" s="12" customFormat="1" ht="25.9" customHeight="1">
      <c r="B120" s="170"/>
      <c r="C120" s="171"/>
      <c r="D120" s="172" t="s">
        <v>76</v>
      </c>
      <c r="E120" s="173" t="s">
        <v>115</v>
      </c>
      <c r="F120" s="173" t="s">
        <v>116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P121+P126</f>
        <v>0</v>
      </c>
      <c r="Q120" s="178"/>
      <c r="R120" s="179">
        <f>R121+R126</f>
        <v>0</v>
      </c>
      <c r="S120" s="178"/>
      <c r="T120" s="180">
        <f>T121+T126</f>
        <v>0</v>
      </c>
      <c r="AR120" s="181" t="s">
        <v>117</v>
      </c>
      <c r="AT120" s="182" t="s">
        <v>76</v>
      </c>
      <c r="AU120" s="182" t="s">
        <v>77</v>
      </c>
      <c r="AY120" s="181" t="s">
        <v>118</v>
      </c>
      <c r="BK120" s="183">
        <f>BK121+BK126</f>
        <v>0</v>
      </c>
    </row>
    <row r="121" spans="1:65" s="12" customFormat="1" ht="22.9" customHeight="1">
      <c r="B121" s="170"/>
      <c r="C121" s="171"/>
      <c r="D121" s="172" t="s">
        <v>76</v>
      </c>
      <c r="E121" s="184" t="s">
        <v>119</v>
      </c>
      <c r="F121" s="184" t="s">
        <v>120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SUM(P122:P125)</f>
        <v>0</v>
      </c>
      <c r="Q121" s="178"/>
      <c r="R121" s="179">
        <f>SUM(R122:R125)</f>
        <v>0</v>
      </c>
      <c r="S121" s="178"/>
      <c r="T121" s="180">
        <f>SUM(T122:T125)</f>
        <v>0</v>
      </c>
      <c r="AR121" s="181" t="s">
        <v>117</v>
      </c>
      <c r="AT121" s="182" t="s">
        <v>76</v>
      </c>
      <c r="AU121" s="182" t="s">
        <v>85</v>
      </c>
      <c r="AY121" s="181" t="s">
        <v>118</v>
      </c>
      <c r="BK121" s="183">
        <f>SUM(BK122:BK125)</f>
        <v>0</v>
      </c>
    </row>
    <row r="122" spans="1:65" s="2" customFormat="1" ht="16.5" customHeight="1">
      <c r="A122" s="34"/>
      <c r="B122" s="35"/>
      <c r="C122" s="186" t="s">
        <v>85</v>
      </c>
      <c r="D122" s="186" t="s">
        <v>121</v>
      </c>
      <c r="E122" s="187" t="s">
        <v>122</v>
      </c>
      <c r="F122" s="188" t="s">
        <v>123</v>
      </c>
      <c r="G122" s="189" t="s">
        <v>124</v>
      </c>
      <c r="H122" s="190">
        <v>1</v>
      </c>
      <c r="I122" s="191"/>
      <c r="J122" s="192">
        <f>ROUND(I122*H122,2)</f>
        <v>0</v>
      </c>
      <c r="K122" s="188" t="s">
        <v>125</v>
      </c>
      <c r="L122" s="39"/>
      <c r="M122" s="193" t="s">
        <v>1</v>
      </c>
      <c r="N122" s="194" t="s">
        <v>42</v>
      </c>
      <c r="O122" s="71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7" t="s">
        <v>126</v>
      </c>
      <c r="AT122" s="197" t="s">
        <v>121</v>
      </c>
      <c r="AU122" s="197" t="s">
        <v>87</v>
      </c>
      <c r="AY122" s="17" t="s">
        <v>118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7" t="s">
        <v>85</v>
      </c>
      <c r="BK122" s="198">
        <f>ROUND(I122*H122,2)</f>
        <v>0</v>
      </c>
      <c r="BL122" s="17" t="s">
        <v>126</v>
      </c>
      <c r="BM122" s="197" t="s">
        <v>151</v>
      </c>
    </row>
    <row r="123" spans="1:65" s="13" customFormat="1" ht="22.5">
      <c r="B123" s="199"/>
      <c r="C123" s="200"/>
      <c r="D123" s="201" t="s">
        <v>128</v>
      </c>
      <c r="E123" s="202" t="s">
        <v>1</v>
      </c>
      <c r="F123" s="203" t="s">
        <v>152</v>
      </c>
      <c r="G123" s="200"/>
      <c r="H123" s="202" t="s">
        <v>1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128</v>
      </c>
      <c r="AU123" s="209" t="s">
        <v>87</v>
      </c>
      <c r="AV123" s="13" t="s">
        <v>85</v>
      </c>
      <c r="AW123" s="13" t="s">
        <v>34</v>
      </c>
      <c r="AX123" s="13" t="s">
        <v>77</v>
      </c>
      <c r="AY123" s="209" t="s">
        <v>118</v>
      </c>
    </row>
    <row r="124" spans="1:65" s="14" customFormat="1" ht="11.25">
      <c r="B124" s="210"/>
      <c r="C124" s="211"/>
      <c r="D124" s="201" t="s">
        <v>128</v>
      </c>
      <c r="E124" s="212" t="s">
        <v>1</v>
      </c>
      <c r="F124" s="213" t="s">
        <v>85</v>
      </c>
      <c r="G124" s="211"/>
      <c r="H124" s="214">
        <v>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128</v>
      </c>
      <c r="AU124" s="220" t="s">
        <v>87</v>
      </c>
      <c r="AV124" s="14" t="s">
        <v>87</v>
      </c>
      <c r="AW124" s="14" t="s">
        <v>34</v>
      </c>
      <c r="AX124" s="14" t="s">
        <v>77</v>
      </c>
      <c r="AY124" s="220" t="s">
        <v>118</v>
      </c>
    </row>
    <row r="125" spans="1:65" s="15" customFormat="1" ht="11.25">
      <c r="B125" s="221"/>
      <c r="C125" s="222"/>
      <c r="D125" s="201" t="s">
        <v>128</v>
      </c>
      <c r="E125" s="223" t="s">
        <v>1</v>
      </c>
      <c r="F125" s="224" t="s">
        <v>130</v>
      </c>
      <c r="G125" s="222"/>
      <c r="H125" s="225">
        <v>1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128</v>
      </c>
      <c r="AU125" s="231" t="s">
        <v>87</v>
      </c>
      <c r="AV125" s="15" t="s">
        <v>131</v>
      </c>
      <c r="AW125" s="15" t="s">
        <v>34</v>
      </c>
      <c r="AX125" s="15" t="s">
        <v>85</v>
      </c>
      <c r="AY125" s="231" t="s">
        <v>118</v>
      </c>
    </row>
    <row r="126" spans="1:65" s="12" customFormat="1" ht="22.9" customHeight="1">
      <c r="B126" s="170"/>
      <c r="C126" s="171"/>
      <c r="D126" s="172" t="s">
        <v>76</v>
      </c>
      <c r="E126" s="184" t="s">
        <v>132</v>
      </c>
      <c r="F126" s="184" t="s">
        <v>133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SUM(P127:P142)</f>
        <v>0</v>
      </c>
      <c r="Q126" s="178"/>
      <c r="R126" s="179">
        <f>SUM(R127:R142)</f>
        <v>0</v>
      </c>
      <c r="S126" s="178"/>
      <c r="T126" s="180">
        <f>SUM(T127:T142)</f>
        <v>0</v>
      </c>
      <c r="AR126" s="181" t="s">
        <v>117</v>
      </c>
      <c r="AT126" s="182" t="s">
        <v>76</v>
      </c>
      <c r="AU126" s="182" t="s">
        <v>85</v>
      </c>
      <c r="AY126" s="181" t="s">
        <v>118</v>
      </c>
      <c r="BK126" s="183">
        <f>SUM(BK127:BK142)</f>
        <v>0</v>
      </c>
    </row>
    <row r="127" spans="1:65" s="2" customFormat="1" ht="16.5" customHeight="1">
      <c r="A127" s="34"/>
      <c r="B127" s="35"/>
      <c r="C127" s="186" t="s">
        <v>87</v>
      </c>
      <c r="D127" s="186" t="s">
        <v>121</v>
      </c>
      <c r="E127" s="187" t="s">
        <v>134</v>
      </c>
      <c r="F127" s="188" t="s">
        <v>135</v>
      </c>
      <c r="G127" s="189" t="s">
        <v>136</v>
      </c>
      <c r="H127" s="190">
        <v>818</v>
      </c>
      <c r="I127" s="191"/>
      <c r="J127" s="192">
        <f>ROUND(I127*H127,2)</f>
        <v>0</v>
      </c>
      <c r="K127" s="188" t="s">
        <v>125</v>
      </c>
      <c r="L127" s="39"/>
      <c r="M127" s="193" t="s">
        <v>1</v>
      </c>
      <c r="N127" s="194" t="s">
        <v>42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126</v>
      </c>
      <c r="AT127" s="197" t="s">
        <v>121</v>
      </c>
      <c r="AU127" s="197" t="s">
        <v>87</v>
      </c>
      <c r="AY127" s="17" t="s">
        <v>118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85</v>
      </c>
      <c r="BK127" s="198">
        <f>ROUND(I127*H127,2)</f>
        <v>0</v>
      </c>
      <c r="BL127" s="17" t="s">
        <v>126</v>
      </c>
      <c r="BM127" s="197" t="s">
        <v>153</v>
      </c>
    </row>
    <row r="128" spans="1:65" s="13" customFormat="1" ht="22.5">
      <c r="B128" s="199"/>
      <c r="C128" s="200"/>
      <c r="D128" s="201" t="s">
        <v>128</v>
      </c>
      <c r="E128" s="202" t="s">
        <v>1</v>
      </c>
      <c r="F128" s="203" t="s">
        <v>154</v>
      </c>
      <c r="G128" s="200"/>
      <c r="H128" s="202" t="s">
        <v>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128</v>
      </c>
      <c r="AU128" s="209" t="s">
        <v>87</v>
      </c>
      <c r="AV128" s="13" t="s">
        <v>85</v>
      </c>
      <c r="AW128" s="13" t="s">
        <v>34</v>
      </c>
      <c r="AX128" s="13" t="s">
        <v>77</v>
      </c>
      <c r="AY128" s="209" t="s">
        <v>118</v>
      </c>
    </row>
    <row r="129" spans="1:65" s="14" customFormat="1" ht="11.25">
      <c r="B129" s="210"/>
      <c r="C129" s="211"/>
      <c r="D129" s="201" t="s">
        <v>128</v>
      </c>
      <c r="E129" s="212" t="s">
        <v>1</v>
      </c>
      <c r="F129" s="213" t="s">
        <v>155</v>
      </c>
      <c r="G129" s="211"/>
      <c r="H129" s="214">
        <v>818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128</v>
      </c>
      <c r="AU129" s="220" t="s">
        <v>87</v>
      </c>
      <c r="AV129" s="14" t="s">
        <v>87</v>
      </c>
      <c r="AW129" s="14" t="s">
        <v>34</v>
      </c>
      <c r="AX129" s="14" t="s">
        <v>77</v>
      </c>
      <c r="AY129" s="220" t="s">
        <v>118</v>
      </c>
    </row>
    <row r="130" spans="1:65" s="15" customFormat="1" ht="11.25">
      <c r="B130" s="221"/>
      <c r="C130" s="222"/>
      <c r="D130" s="201" t="s">
        <v>128</v>
      </c>
      <c r="E130" s="223" t="s">
        <v>1</v>
      </c>
      <c r="F130" s="224" t="s">
        <v>130</v>
      </c>
      <c r="G130" s="222"/>
      <c r="H130" s="225">
        <v>818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128</v>
      </c>
      <c r="AU130" s="231" t="s">
        <v>87</v>
      </c>
      <c r="AV130" s="15" t="s">
        <v>131</v>
      </c>
      <c r="AW130" s="15" t="s">
        <v>34</v>
      </c>
      <c r="AX130" s="15" t="s">
        <v>85</v>
      </c>
      <c r="AY130" s="231" t="s">
        <v>118</v>
      </c>
    </row>
    <row r="131" spans="1:65" s="2" customFormat="1" ht="16.5" customHeight="1">
      <c r="A131" s="34"/>
      <c r="B131" s="35"/>
      <c r="C131" s="186" t="s">
        <v>140</v>
      </c>
      <c r="D131" s="186" t="s">
        <v>121</v>
      </c>
      <c r="E131" s="187" t="s">
        <v>141</v>
      </c>
      <c r="F131" s="188" t="s">
        <v>135</v>
      </c>
      <c r="G131" s="189" t="s">
        <v>136</v>
      </c>
      <c r="H131" s="190">
        <v>818</v>
      </c>
      <c r="I131" s="191"/>
      <c r="J131" s="192">
        <f>ROUND(I131*H131,2)</f>
        <v>0</v>
      </c>
      <c r="K131" s="188" t="s">
        <v>1</v>
      </c>
      <c r="L131" s="39"/>
      <c r="M131" s="193" t="s">
        <v>1</v>
      </c>
      <c r="N131" s="194" t="s">
        <v>42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126</v>
      </c>
      <c r="AT131" s="197" t="s">
        <v>121</v>
      </c>
      <c r="AU131" s="197" t="s">
        <v>87</v>
      </c>
      <c r="AY131" s="17" t="s">
        <v>118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85</v>
      </c>
      <c r="BK131" s="198">
        <f>ROUND(I131*H131,2)</f>
        <v>0</v>
      </c>
      <c r="BL131" s="17" t="s">
        <v>126</v>
      </c>
      <c r="BM131" s="197" t="s">
        <v>156</v>
      </c>
    </row>
    <row r="132" spans="1:65" s="13" customFormat="1" ht="22.5">
      <c r="B132" s="199"/>
      <c r="C132" s="200"/>
      <c r="D132" s="201" t="s">
        <v>128</v>
      </c>
      <c r="E132" s="202" t="s">
        <v>1</v>
      </c>
      <c r="F132" s="203" t="s">
        <v>143</v>
      </c>
      <c r="G132" s="200"/>
      <c r="H132" s="202" t="s">
        <v>1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128</v>
      </c>
      <c r="AU132" s="209" t="s">
        <v>87</v>
      </c>
      <c r="AV132" s="13" t="s">
        <v>85</v>
      </c>
      <c r="AW132" s="13" t="s">
        <v>34</v>
      </c>
      <c r="AX132" s="13" t="s">
        <v>77</v>
      </c>
      <c r="AY132" s="209" t="s">
        <v>118</v>
      </c>
    </row>
    <row r="133" spans="1:65" s="14" customFormat="1" ht="11.25">
      <c r="B133" s="210"/>
      <c r="C133" s="211"/>
      <c r="D133" s="201" t="s">
        <v>128</v>
      </c>
      <c r="E133" s="212" t="s">
        <v>1</v>
      </c>
      <c r="F133" s="213" t="s">
        <v>155</v>
      </c>
      <c r="G133" s="211"/>
      <c r="H133" s="214">
        <v>818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128</v>
      </c>
      <c r="AU133" s="220" t="s">
        <v>87</v>
      </c>
      <c r="AV133" s="14" t="s">
        <v>87</v>
      </c>
      <c r="AW133" s="14" t="s">
        <v>34</v>
      </c>
      <c r="AX133" s="14" t="s">
        <v>77</v>
      </c>
      <c r="AY133" s="220" t="s">
        <v>118</v>
      </c>
    </row>
    <row r="134" spans="1:65" s="15" customFormat="1" ht="11.25">
      <c r="B134" s="221"/>
      <c r="C134" s="222"/>
      <c r="D134" s="201" t="s">
        <v>128</v>
      </c>
      <c r="E134" s="223" t="s">
        <v>1</v>
      </c>
      <c r="F134" s="224" t="s">
        <v>130</v>
      </c>
      <c r="G134" s="222"/>
      <c r="H134" s="225">
        <v>818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128</v>
      </c>
      <c r="AU134" s="231" t="s">
        <v>87</v>
      </c>
      <c r="AV134" s="15" t="s">
        <v>131</v>
      </c>
      <c r="AW134" s="15" t="s">
        <v>34</v>
      </c>
      <c r="AX134" s="15" t="s">
        <v>85</v>
      </c>
      <c r="AY134" s="231" t="s">
        <v>118</v>
      </c>
    </row>
    <row r="135" spans="1:65" s="2" customFormat="1" ht="16.5" customHeight="1">
      <c r="A135" s="34"/>
      <c r="B135" s="35"/>
      <c r="C135" s="186" t="s">
        <v>131</v>
      </c>
      <c r="D135" s="186" t="s">
        <v>121</v>
      </c>
      <c r="E135" s="187" t="s">
        <v>144</v>
      </c>
      <c r="F135" s="188" t="s">
        <v>135</v>
      </c>
      <c r="G135" s="189" t="s">
        <v>124</v>
      </c>
      <c r="H135" s="190">
        <v>1</v>
      </c>
      <c r="I135" s="191"/>
      <c r="J135" s="192">
        <f>ROUND(I135*H135,2)</f>
        <v>0</v>
      </c>
      <c r="K135" s="188" t="s">
        <v>1</v>
      </c>
      <c r="L135" s="39"/>
      <c r="M135" s="193" t="s">
        <v>1</v>
      </c>
      <c r="N135" s="194" t="s">
        <v>42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126</v>
      </c>
      <c r="AT135" s="197" t="s">
        <v>121</v>
      </c>
      <c r="AU135" s="197" t="s">
        <v>87</v>
      </c>
      <c r="AY135" s="17" t="s">
        <v>118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85</v>
      </c>
      <c r="BK135" s="198">
        <f>ROUND(I135*H135,2)</f>
        <v>0</v>
      </c>
      <c r="BL135" s="17" t="s">
        <v>126</v>
      </c>
      <c r="BM135" s="197" t="s">
        <v>157</v>
      </c>
    </row>
    <row r="136" spans="1:65" s="13" customFormat="1" ht="22.5">
      <c r="B136" s="199"/>
      <c r="C136" s="200"/>
      <c r="D136" s="201" t="s">
        <v>128</v>
      </c>
      <c r="E136" s="202" t="s">
        <v>1</v>
      </c>
      <c r="F136" s="203" t="s">
        <v>146</v>
      </c>
      <c r="G136" s="200"/>
      <c r="H136" s="202" t="s">
        <v>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128</v>
      </c>
      <c r="AU136" s="209" t="s">
        <v>87</v>
      </c>
      <c r="AV136" s="13" t="s">
        <v>85</v>
      </c>
      <c r="AW136" s="13" t="s">
        <v>34</v>
      </c>
      <c r="AX136" s="13" t="s">
        <v>77</v>
      </c>
      <c r="AY136" s="209" t="s">
        <v>118</v>
      </c>
    </row>
    <row r="137" spans="1:65" s="14" customFormat="1" ht="11.25">
      <c r="B137" s="210"/>
      <c r="C137" s="211"/>
      <c r="D137" s="201" t="s">
        <v>128</v>
      </c>
      <c r="E137" s="212" t="s">
        <v>1</v>
      </c>
      <c r="F137" s="213" t="s">
        <v>85</v>
      </c>
      <c r="G137" s="211"/>
      <c r="H137" s="214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128</v>
      </c>
      <c r="AU137" s="220" t="s">
        <v>87</v>
      </c>
      <c r="AV137" s="14" t="s">
        <v>87</v>
      </c>
      <c r="AW137" s="14" t="s">
        <v>34</v>
      </c>
      <c r="AX137" s="14" t="s">
        <v>77</v>
      </c>
      <c r="AY137" s="220" t="s">
        <v>118</v>
      </c>
    </row>
    <row r="138" spans="1:65" s="15" customFormat="1" ht="11.25">
      <c r="B138" s="221"/>
      <c r="C138" s="222"/>
      <c r="D138" s="201" t="s">
        <v>128</v>
      </c>
      <c r="E138" s="223" t="s">
        <v>1</v>
      </c>
      <c r="F138" s="224" t="s">
        <v>130</v>
      </c>
      <c r="G138" s="222"/>
      <c r="H138" s="225">
        <v>1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128</v>
      </c>
      <c r="AU138" s="231" t="s">
        <v>87</v>
      </c>
      <c r="AV138" s="15" t="s">
        <v>131</v>
      </c>
      <c r="AW138" s="15" t="s">
        <v>34</v>
      </c>
      <c r="AX138" s="15" t="s">
        <v>85</v>
      </c>
      <c r="AY138" s="231" t="s">
        <v>118</v>
      </c>
    </row>
    <row r="139" spans="1:65" s="2" customFormat="1" ht="16.5" customHeight="1">
      <c r="A139" s="34"/>
      <c r="B139" s="35"/>
      <c r="C139" s="186" t="s">
        <v>117</v>
      </c>
      <c r="D139" s="186" t="s">
        <v>121</v>
      </c>
      <c r="E139" s="187" t="s">
        <v>147</v>
      </c>
      <c r="F139" s="188" t="s">
        <v>135</v>
      </c>
      <c r="G139" s="189" t="s">
        <v>136</v>
      </c>
      <c r="H139" s="190">
        <v>818</v>
      </c>
      <c r="I139" s="191"/>
      <c r="J139" s="192">
        <f>ROUND(I139*H139,2)</f>
        <v>0</v>
      </c>
      <c r="K139" s="188" t="s">
        <v>1</v>
      </c>
      <c r="L139" s="39"/>
      <c r="M139" s="193" t="s">
        <v>1</v>
      </c>
      <c r="N139" s="194" t="s">
        <v>42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126</v>
      </c>
      <c r="AT139" s="197" t="s">
        <v>121</v>
      </c>
      <c r="AU139" s="197" t="s">
        <v>87</v>
      </c>
      <c r="AY139" s="17" t="s">
        <v>118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85</v>
      </c>
      <c r="BK139" s="198">
        <f>ROUND(I139*H139,2)</f>
        <v>0</v>
      </c>
      <c r="BL139" s="17" t="s">
        <v>126</v>
      </c>
      <c r="BM139" s="197" t="s">
        <v>158</v>
      </c>
    </row>
    <row r="140" spans="1:65" s="13" customFormat="1" ht="22.5">
      <c r="B140" s="199"/>
      <c r="C140" s="200"/>
      <c r="D140" s="201" t="s">
        <v>128</v>
      </c>
      <c r="E140" s="202" t="s">
        <v>1</v>
      </c>
      <c r="F140" s="203" t="s">
        <v>149</v>
      </c>
      <c r="G140" s="200"/>
      <c r="H140" s="202" t="s">
        <v>1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128</v>
      </c>
      <c r="AU140" s="209" t="s">
        <v>87</v>
      </c>
      <c r="AV140" s="13" t="s">
        <v>85</v>
      </c>
      <c r="AW140" s="13" t="s">
        <v>34</v>
      </c>
      <c r="AX140" s="13" t="s">
        <v>77</v>
      </c>
      <c r="AY140" s="209" t="s">
        <v>118</v>
      </c>
    </row>
    <row r="141" spans="1:65" s="14" customFormat="1" ht="11.25">
      <c r="B141" s="210"/>
      <c r="C141" s="211"/>
      <c r="D141" s="201" t="s">
        <v>128</v>
      </c>
      <c r="E141" s="212" t="s">
        <v>1</v>
      </c>
      <c r="F141" s="213" t="s">
        <v>159</v>
      </c>
      <c r="G141" s="211"/>
      <c r="H141" s="214">
        <v>818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128</v>
      </c>
      <c r="AU141" s="220" t="s">
        <v>87</v>
      </c>
      <c r="AV141" s="14" t="s">
        <v>87</v>
      </c>
      <c r="AW141" s="14" t="s">
        <v>34</v>
      </c>
      <c r="AX141" s="14" t="s">
        <v>77</v>
      </c>
      <c r="AY141" s="220" t="s">
        <v>118</v>
      </c>
    </row>
    <row r="142" spans="1:65" s="15" customFormat="1" ht="11.25">
      <c r="B142" s="221"/>
      <c r="C142" s="222"/>
      <c r="D142" s="201" t="s">
        <v>128</v>
      </c>
      <c r="E142" s="223" t="s">
        <v>1</v>
      </c>
      <c r="F142" s="224" t="s">
        <v>130</v>
      </c>
      <c r="G142" s="222"/>
      <c r="H142" s="225">
        <v>818</v>
      </c>
      <c r="I142" s="226"/>
      <c r="J142" s="222"/>
      <c r="K142" s="222"/>
      <c r="L142" s="227"/>
      <c r="M142" s="232"/>
      <c r="N142" s="233"/>
      <c r="O142" s="233"/>
      <c r="P142" s="233"/>
      <c r="Q142" s="233"/>
      <c r="R142" s="233"/>
      <c r="S142" s="233"/>
      <c r="T142" s="234"/>
      <c r="AT142" s="231" t="s">
        <v>128</v>
      </c>
      <c r="AU142" s="231" t="s">
        <v>87</v>
      </c>
      <c r="AV142" s="15" t="s">
        <v>131</v>
      </c>
      <c r="AW142" s="15" t="s">
        <v>34</v>
      </c>
      <c r="AX142" s="15" t="s">
        <v>85</v>
      </c>
      <c r="AY142" s="231" t="s">
        <v>118</v>
      </c>
    </row>
    <row r="143" spans="1:65" s="2" customFormat="1" ht="6.95" customHeight="1">
      <c r="A143" s="34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39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algorithmName="SHA-512" hashValue="LDyCQ73e8EemDtgxJTtmh7DuZffkelCiu/ixxYNCIVwmlqlPnvpJF+MKwP2FIWKHE84Vzi+y923wMug/D4IxaA==" saltValue="ShN+40JatYmtWDb3q33aNf0TGBhT9Rvc0nEHfr05+SK9Ga3ybwUIStri9i+2Qd0rzFMTb/bGGKHnYItYOSFbww==" spinCount="100000" sheet="1" objects="1" scenarios="1" formatColumns="0" formatRows="0" autoFilter="0"/>
  <autoFilter ref="C118:K142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- 01 - Most v km 32,54...</vt:lpstr>
      <vt:lpstr>SO - 02 - Most v km 3,949...</vt:lpstr>
      <vt:lpstr>'Rekapitulace stavby'!Názvy_tisku</vt:lpstr>
      <vt:lpstr>'SO - 01 - Most v km 32,54...'!Názvy_tisku</vt:lpstr>
      <vt:lpstr>'SO - 02 - Most v km 3,949...'!Názvy_tisku</vt:lpstr>
      <vt:lpstr>'Rekapitulace stavby'!Oblast_tisku</vt:lpstr>
      <vt:lpstr>'SO - 01 - Most v km 32,54...'!Oblast_tisku</vt:lpstr>
      <vt:lpstr>'SO - 02 - Most v km 3,949...'!Oblast_tisku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Bauer Michal</cp:lastModifiedBy>
  <dcterms:created xsi:type="dcterms:W3CDTF">2021-03-15T13:11:05Z</dcterms:created>
  <dcterms:modified xsi:type="dcterms:W3CDTF">2021-03-15T13:37:43Z</dcterms:modified>
</cp:coreProperties>
</file>